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P:\08. Gestión Jurídica\02. Terminos de Referencia Contractual\INVITACIÓN PÚBLICA No. 004 (ZONA VERDE)\02. Terminos - Publicación\"/>
    </mc:Choice>
  </mc:AlternateContent>
  <xr:revisionPtr revIDLastSave="0" documentId="8_{A06C5837-98B5-40FF-A236-D6116762B0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men" sheetId="1" r:id="rId1"/>
    <sheet name="Equipo de Trabajo + Admon" sheetId="2" r:id="rId2"/>
    <sheet name="Viaticos + Tique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WhRIt7Iq3wyFI3fSVLAEyFNbUcTEECPoHL5LVSSb/o="/>
    </ext>
  </extLst>
</workbook>
</file>

<file path=xl/calcChain.xml><?xml version="1.0" encoding="utf-8"?>
<calcChain xmlns="http://schemas.openxmlformats.org/spreadsheetml/2006/main">
  <c r="B16" i="3" l="1"/>
  <c r="L15" i="3"/>
  <c r="C15" i="3"/>
  <c r="H15" i="3" s="1"/>
  <c r="I15" i="3" s="1"/>
  <c r="J15" i="3" s="1"/>
  <c r="M15" i="3" s="1"/>
  <c r="N15" i="3" s="1"/>
  <c r="L14" i="3"/>
  <c r="C14" i="3"/>
  <c r="H14" i="3" s="1"/>
  <c r="I14" i="3" s="1"/>
  <c r="J14" i="3" s="1"/>
  <c r="L13" i="3"/>
  <c r="M13" i="3" s="1"/>
  <c r="N13" i="3" s="1"/>
  <c r="H13" i="3"/>
  <c r="I13" i="3" s="1"/>
  <c r="J13" i="3" s="1"/>
  <c r="C13" i="3"/>
  <c r="L12" i="3"/>
  <c r="C12" i="3"/>
  <c r="H12" i="3" s="1"/>
  <c r="I12" i="3" s="1"/>
  <c r="J12" i="3" s="1"/>
  <c r="M12" i="3" s="1"/>
  <c r="N12" i="3" s="1"/>
  <c r="L11" i="3"/>
  <c r="H11" i="3"/>
  <c r="I11" i="3" s="1"/>
  <c r="J11" i="3" s="1"/>
  <c r="C11" i="3"/>
  <c r="L10" i="3"/>
  <c r="M10" i="3" s="1"/>
  <c r="N10" i="3" s="1"/>
  <c r="C10" i="3"/>
  <c r="H10" i="3" s="1"/>
  <c r="I10" i="3" s="1"/>
  <c r="J10" i="3" s="1"/>
  <c r="L9" i="3"/>
  <c r="C9" i="3"/>
  <c r="H9" i="3" s="1"/>
  <c r="I9" i="3" s="1"/>
  <c r="J9" i="3" s="1"/>
  <c r="M9" i="3" s="1"/>
  <c r="N9" i="3" s="1"/>
  <c r="L8" i="3"/>
  <c r="H8" i="3"/>
  <c r="I8" i="3" s="1"/>
  <c r="J8" i="3" s="1"/>
  <c r="C8" i="3"/>
  <c r="L7" i="3"/>
  <c r="C7" i="3"/>
  <c r="H7" i="3" s="1"/>
  <c r="I7" i="3" s="1"/>
  <c r="J7" i="3" s="1"/>
  <c r="M7" i="3" s="1"/>
  <c r="N7" i="3" s="1"/>
  <c r="L6" i="3"/>
  <c r="C6" i="3"/>
  <c r="H6" i="3" s="1"/>
  <c r="I6" i="3" s="1"/>
  <c r="J6" i="3" s="1"/>
  <c r="L5" i="3"/>
  <c r="L16" i="3" s="1"/>
  <c r="H5" i="3"/>
  <c r="I5" i="3" s="1"/>
  <c r="J5" i="3" s="1"/>
  <c r="C5" i="3"/>
  <c r="H16" i="2"/>
  <c r="G16" i="2"/>
  <c r="E16" i="2"/>
  <c r="D16" i="2"/>
  <c r="I15" i="2"/>
  <c r="F15" i="2"/>
  <c r="C15" i="2"/>
  <c r="C16" i="2" s="1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I6" i="2"/>
  <c r="F6" i="2"/>
  <c r="I5" i="2"/>
  <c r="I16" i="2" s="1"/>
  <c r="F5" i="2"/>
  <c r="F16" i="2" s="1"/>
  <c r="M6" i="3" l="1"/>
  <c r="N6" i="3" s="1"/>
  <c r="M14" i="3"/>
  <c r="N14" i="3" s="1"/>
  <c r="J4" i="2"/>
  <c r="K4" i="2" s="1"/>
  <c r="C18" i="2" s="1"/>
  <c r="M11" i="3"/>
  <c r="N11" i="3" s="1"/>
  <c r="J16" i="3"/>
  <c r="M8" i="3"/>
  <c r="N8" i="3" s="1"/>
  <c r="M5" i="3"/>
  <c r="C23" i="2" l="1"/>
  <c r="C5" i="1" s="1"/>
  <c r="C7" i="1" s="1"/>
  <c r="C20" i="2"/>
  <c r="C22" i="2" s="1"/>
  <c r="M16" i="3"/>
  <c r="N5" i="3"/>
  <c r="N16" i="3" s="1"/>
  <c r="C6" i="1" s="1"/>
</calcChain>
</file>

<file path=xl/sharedStrings.xml><?xml version="1.0" encoding="utf-8"?>
<sst xmlns="http://schemas.openxmlformats.org/spreadsheetml/2006/main" count="80" uniqueCount="57">
  <si>
    <t>PROYECCIONES MANO DE OBRA + COMISIONES + TIQUETERIA PARA COP16</t>
  </si>
  <si>
    <t>COSTO DE MANO DE OBRA + COSTO DE ADMINISTRACIÓN</t>
  </si>
  <si>
    <t>COSTO DE COMISIONES + TIQUETERÍA</t>
  </si>
  <si>
    <t>TOTAL</t>
  </si>
  <si>
    <t xml:space="preserve">CONTRATACIÓN </t>
  </si>
  <si>
    <t xml:space="preserve"> (AGOSTO - NOVIEMBRE )</t>
  </si>
  <si>
    <t xml:space="preserve">Perfil </t>
  </si>
  <si>
    <t>Total de personas requeridas</t>
  </si>
  <si>
    <t>SEMI SENIOR</t>
  </si>
  <si>
    <t>SENIOR</t>
  </si>
  <si>
    <t>TOTAL MES</t>
  </si>
  <si>
    <t xml:space="preserve">TOTAL </t>
  </si>
  <si>
    <t>Cantidad</t>
  </si>
  <si>
    <t>Valor unidad</t>
  </si>
  <si>
    <t>Valor total</t>
  </si>
  <si>
    <t xml:space="preserve">Valor total </t>
  </si>
  <si>
    <t>Productor Ejecutivo</t>
  </si>
  <si>
    <t>Productor Técnico</t>
  </si>
  <si>
    <t>Productor de Arte y/o Experiencias</t>
  </si>
  <si>
    <t>Coordinador Logistico</t>
  </si>
  <si>
    <t>Ejecutivo de Cuenta</t>
  </si>
  <si>
    <t>Ejecutivos Atención al Expositor y Aliados</t>
  </si>
  <si>
    <t>Artefinalista</t>
  </si>
  <si>
    <t>Diseñador Gráfico</t>
  </si>
  <si>
    <t>Director de cuenta</t>
  </si>
  <si>
    <t>Creativo</t>
  </si>
  <si>
    <t>Supervisor Administrativo</t>
  </si>
  <si>
    <t>TOTAL:</t>
  </si>
  <si>
    <t>Valor de la mano de obra</t>
  </si>
  <si>
    <t>Costo de administración (%)</t>
  </si>
  <si>
    <t>Costo de administración ($)</t>
  </si>
  <si>
    <t>IVA - Servicios (19%)</t>
  </si>
  <si>
    <t>Costo de administración + IVA</t>
  </si>
  <si>
    <t>Costo de mano de obra + comisión</t>
  </si>
  <si>
    <t>Agosto a Diciembre - Equipo de cubrimiento  COP16</t>
  </si>
  <si>
    <t>Distribución de equipos</t>
  </si>
  <si>
    <t>No. Integrantes</t>
  </si>
  <si>
    <t>Honorarios proyectados</t>
  </si>
  <si>
    <t>Perfil</t>
  </si>
  <si>
    <r>
      <rPr>
        <b/>
        <sz val="12"/>
        <color theme="1"/>
        <rFont val="Play"/>
      </rPr>
      <t xml:space="preserve">Requiere desplazamiento 
</t>
    </r>
    <r>
      <rPr>
        <sz val="12"/>
        <color theme="1"/>
        <rFont val="Aptos Display"/>
        <family val="2"/>
      </rPr>
      <t>SI/NO</t>
    </r>
  </si>
  <si>
    <t>No. Viajes por mes</t>
  </si>
  <si>
    <t>No. de días de permanencia</t>
  </si>
  <si>
    <t>Valor día de trabajo</t>
  </si>
  <si>
    <t>% reconocido para comisión (70%)</t>
  </si>
  <si>
    <t>Valor mes de comisiones</t>
  </si>
  <si>
    <t>Valor medio de tiquetería</t>
  </si>
  <si>
    <t>Valor mes de tiquetería</t>
  </si>
  <si>
    <t>Valor mes de comisiones + tiquetería</t>
  </si>
  <si>
    <t>Valor agosto a diciembre comisiones + tiquetería</t>
  </si>
  <si>
    <t>Senior</t>
  </si>
  <si>
    <t>SI</t>
  </si>
  <si>
    <t>Semi</t>
  </si>
  <si>
    <r>
      <rPr>
        <b/>
        <sz val="12"/>
        <color theme="1"/>
        <rFont val="Aptos Display"/>
        <family val="2"/>
      </rPr>
      <t>Nota 1:</t>
    </r>
    <r>
      <rPr>
        <sz val="12"/>
        <color theme="1"/>
        <rFont val="Aptos Display"/>
        <family val="2"/>
      </rPr>
      <t xml:space="preserve"> Los cálculos se proyectan con 2 días de permanencia para Senior y  1,5 días de permanencia para Semisenior.</t>
    </r>
  </si>
  <si>
    <r>
      <rPr>
        <b/>
        <sz val="12"/>
        <color theme="1"/>
        <rFont val="Aptos Display"/>
        <family val="2"/>
      </rPr>
      <t>Nota 2:</t>
    </r>
    <r>
      <rPr>
        <sz val="12"/>
        <color theme="1"/>
        <rFont val="Aptos Display"/>
        <family val="2"/>
      </rPr>
      <t xml:space="preserve"> Los cálculos se proyectan aplicando el 70% del valor de honorarios como comisión.</t>
    </r>
  </si>
  <si>
    <r>
      <rPr>
        <b/>
        <sz val="12"/>
        <color theme="1"/>
        <rFont val="Aptos Display"/>
        <family val="2"/>
      </rPr>
      <t>Nota 3:</t>
    </r>
    <r>
      <rPr>
        <sz val="12"/>
        <color theme="1"/>
        <rFont val="Aptos Display"/>
        <family val="2"/>
      </rPr>
      <t xml:space="preserve"> Los cálculos se proyectan aplicando un costo medio de tiquetería (ida - vuelta) de $700,000.</t>
    </r>
  </si>
  <si>
    <r>
      <rPr>
        <b/>
        <sz val="12"/>
        <color theme="1"/>
        <rFont val="Aptos Display"/>
        <family val="2"/>
      </rPr>
      <t>Nota 4:</t>
    </r>
    <r>
      <rPr>
        <sz val="12"/>
        <color theme="1"/>
        <rFont val="Aptos Display"/>
        <family val="2"/>
      </rPr>
      <t xml:space="preserve"> Los cálculos se proyectan considerando  los meses de agosto a diciembre de 2024.</t>
    </r>
  </si>
  <si>
    <t>Anexo 7. Proyección presupuesto_equipo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</si>
</sst>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6" formatCode="&quot;$&quot;\ #,##0;[Red]\-&quot;$&quot;\ #,##0"/>
    <numFmt numFmtId="164" formatCode="_-* #,##0_-;\-* #,##0_-;_-* &quot;-&quot;??_-;_-@"/>
    <numFmt numFmtId="165" formatCode="&quot;$&quot;#,##0;[Red]\-&quot;$&quot;#,##0"/>
    <numFmt numFmtId="166" formatCode="&quot;$&quot;#,##0"/>
    <numFmt numFmtId="167" formatCode="_-* #,##0.00_-;\-* #,##0.00_-;_-* &quot;-&quot;??_-;_-@"/>
  </numFmts>
  <fonts count="18">
    <font>
      <sz val="12"/>
      <color theme="1"/>
      <name val="Calibri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8"/>
      <color theme="0"/>
      <name val="Calibri"/>
      <family val="2"/>
    </font>
    <font>
      <sz val="12"/>
      <name val="Calibri"/>
      <family val="2"/>
    </font>
    <font>
      <sz val="16"/>
      <color theme="1"/>
      <name val="Play"/>
    </font>
    <font>
      <b/>
      <sz val="18"/>
      <color theme="0"/>
      <name val="Play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Play"/>
    </font>
    <font>
      <b/>
      <sz val="16"/>
      <color theme="0"/>
      <name val="Play"/>
    </font>
    <font>
      <b/>
      <sz val="12"/>
      <color theme="1"/>
      <name val="Play"/>
    </font>
    <font>
      <b/>
      <sz val="12"/>
      <color theme="0"/>
      <name val="Play"/>
    </font>
    <font>
      <sz val="12"/>
      <color theme="1"/>
      <name val="Aptos Display"/>
      <family val="2"/>
    </font>
    <font>
      <b/>
      <sz val="12"/>
      <color theme="1"/>
      <name val="Aptos Display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002060"/>
        <bgColor rgb="FF002060"/>
      </patternFill>
    </fill>
    <fill>
      <patternFill patternType="solid">
        <fgColor rgb="FF0070C0"/>
        <bgColor rgb="FF0070C0"/>
      </patternFill>
    </fill>
    <fill>
      <patternFill patternType="solid">
        <fgColor rgb="FFD6DCE4"/>
        <bgColor rgb="FFD6DCE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2" fillId="0" borderId="0" xfId="0" applyNumberFormat="1" applyFont="1"/>
    <xf numFmtId="0" fontId="5" fillId="0" borderId="3" xfId="0" applyFont="1" applyBorder="1"/>
    <xf numFmtId="164" fontId="5" fillId="0" borderId="3" xfId="0" applyNumberFormat="1" applyFont="1" applyBorder="1"/>
    <xf numFmtId="0" fontId="6" fillId="2" borderId="3" xfId="0" applyFont="1" applyFill="1" applyBorder="1"/>
    <xf numFmtId="164" fontId="6" fillId="2" borderId="3" xfId="0" applyNumberFormat="1" applyFont="1" applyFill="1" applyBorder="1"/>
    <xf numFmtId="0" fontId="8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0" borderId="3" xfId="0" applyFont="1" applyBorder="1"/>
    <xf numFmtId="0" fontId="2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6" fontId="8" fillId="4" borderId="3" xfId="0" applyNumberFormat="1" applyFont="1" applyFill="1" applyBorder="1" applyAlignment="1">
      <alignment horizontal="center"/>
    </xf>
    <xf numFmtId="6" fontId="7" fillId="4" borderId="3" xfId="0" applyNumberFormat="1" applyFont="1" applyFill="1" applyBorder="1" applyAlignment="1">
      <alignment horizontal="center"/>
    </xf>
    <xf numFmtId="6" fontId="8" fillId="5" borderId="3" xfId="0" applyNumberFormat="1" applyFont="1" applyFill="1" applyBorder="1" applyAlignment="1">
      <alignment horizontal="center"/>
    </xf>
    <xf numFmtId="6" fontId="7" fillId="5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167" fontId="2" fillId="0" borderId="0" xfId="0" applyNumberFormat="1" applyFont="1"/>
    <xf numFmtId="0" fontId="11" fillId="8" borderId="3" xfId="0" applyFont="1" applyFill="1" applyBorder="1"/>
    <xf numFmtId="166" fontId="11" fillId="8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4" fillId="0" borderId="3" xfId="0" applyFont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10" borderId="3" xfId="0" applyFont="1" applyFill="1" applyBorder="1" applyAlignment="1">
      <alignment horizontal="left" vertical="top"/>
    </xf>
    <xf numFmtId="164" fontId="12" fillId="0" borderId="3" xfId="0" applyNumberFormat="1" applyFont="1" applyBorder="1" applyAlignment="1">
      <alignment horizontal="left" vertical="top"/>
    </xf>
    <xf numFmtId="164" fontId="12" fillId="10" borderId="3" xfId="0" applyNumberFormat="1" applyFont="1" applyFill="1" applyBorder="1" applyAlignment="1">
      <alignment horizontal="left" vertical="top"/>
    </xf>
    <xf numFmtId="0" fontId="14" fillId="0" borderId="3" xfId="0" applyFont="1" applyBorder="1" applyAlignment="1">
      <alignment horizontal="center" vertical="top"/>
    </xf>
    <xf numFmtId="5" fontId="14" fillId="0" borderId="3" xfId="0" applyNumberFormat="1" applyFont="1" applyBorder="1" applyAlignment="1">
      <alignment horizontal="right" vertical="top"/>
    </xf>
    <xf numFmtId="164" fontId="14" fillId="0" borderId="3" xfId="0" applyNumberFormat="1" applyFont="1" applyBorder="1" applyAlignment="1">
      <alignment horizontal="left" vertical="top"/>
    </xf>
    <xf numFmtId="5" fontId="15" fillId="2" borderId="3" xfId="0" applyNumberFormat="1" applyFont="1" applyFill="1" applyBorder="1" applyAlignment="1">
      <alignment horizontal="right" vertical="top"/>
    </xf>
    <xf numFmtId="164" fontId="14" fillId="0" borderId="0" xfId="0" applyNumberFormat="1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1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7" fillId="3" borderId="1" xfId="0" applyFont="1" applyFill="1" applyBorder="1" applyAlignment="1">
      <alignment horizontal="center"/>
    </xf>
    <xf numFmtId="0" fontId="4" fillId="0" borderId="5" xfId="0" applyFont="1" applyBorder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5" fontId="9" fillId="6" borderId="4" xfId="0" applyNumberFormat="1" applyFont="1" applyFill="1" applyBorder="1" applyAlignment="1">
      <alignment horizontal="center" vertical="center"/>
    </xf>
    <xf numFmtId="166" fontId="10" fillId="7" borderId="4" xfId="0" applyNumberFormat="1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top"/>
    </xf>
    <xf numFmtId="0" fontId="4" fillId="0" borderId="9" xfId="0" applyFont="1" applyBorder="1"/>
    <xf numFmtId="0" fontId="4" fillId="0" borderId="10" xfId="0" applyFont="1" applyBorder="1"/>
    <xf numFmtId="0" fontId="14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00"/>
  <sheetViews>
    <sheetView showGridLines="0" tabSelected="1" workbookViewId="0">
      <selection activeCell="B1" sqref="B1:C1"/>
    </sheetView>
  </sheetViews>
  <sheetFormatPr baseColWidth="10" defaultColWidth="11.25" defaultRowHeight="15" customHeight="1"/>
  <cols>
    <col min="1" max="1" width="10.5" customWidth="1"/>
    <col min="2" max="2" width="75.5" customWidth="1"/>
    <col min="3" max="3" width="26" customWidth="1"/>
    <col min="4" max="26" width="10.5" customWidth="1"/>
  </cols>
  <sheetData>
    <row r="1" spans="2:3" ht="15.75" customHeight="1">
      <c r="B1" s="51" t="s">
        <v>56</v>
      </c>
      <c r="C1" s="52"/>
    </row>
    <row r="2" spans="2:3" ht="15.75" customHeight="1">
      <c r="C2" s="1"/>
    </row>
    <row r="3" spans="2:3" ht="22.5" customHeight="1">
      <c r="B3" s="53" t="s">
        <v>0</v>
      </c>
      <c r="C3" s="54"/>
    </row>
    <row r="4" spans="2:3" ht="15.75" customHeight="1">
      <c r="C4" s="1"/>
    </row>
    <row r="5" spans="2:3" ht="21" customHeight="1">
      <c r="B5" s="2" t="s">
        <v>1</v>
      </c>
      <c r="C5" s="3">
        <f>'Equipo de Trabajo + Admon'!C23</f>
        <v>832536000</v>
      </c>
    </row>
    <row r="6" spans="2:3" ht="26.25" customHeight="1">
      <c r="B6" s="2" t="s">
        <v>2</v>
      </c>
      <c r="C6" s="3">
        <f>+'Viaticos + Tiquetes'!N16</f>
        <v>285180000</v>
      </c>
    </row>
    <row r="7" spans="2:3" ht="29.25" customHeight="1">
      <c r="B7" s="4" t="s">
        <v>3</v>
      </c>
      <c r="C7" s="5">
        <f>C5+C6</f>
        <v>1117716000</v>
      </c>
    </row>
    <row r="8" spans="2:3" ht="15.75" customHeight="1">
      <c r="C8" s="1"/>
    </row>
    <row r="9" spans="2:3" ht="15.75" customHeight="1">
      <c r="C9" s="1"/>
    </row>
    <row r="10" spans="2:3" ht="15.75" customHeight="1">
      <c r="C10" s="1"/>
    </row>
    <row r="11" spans="2:3" ht="15.75" customHeight="1">
      <c r="C11" s="1"/>
    </row>
    <row r="12" spans="2:3" ht="15.75" customHeight="1">
      <c r="C12" s="1"/>
    </row>
    <row r="13" spans="2:3" ht="15.75" customHeight="1">
      <c r="C13" s="1"/>
    </row>
    <row r="14" spans="2:3" ht="15.75" customHeight="1">
      <c r="C14" s="1"/>
    </row>
    <row r="15" spans="2:3" ht="15.75" customHeight="1">
      <c r="C15" s="1"/>
    </row>
    <row r="16" spans="2:3" ht="15.75" customHeight="1">
      <c r="C16" s="1"/>
    </row>
    <row r="17" spans="3:3" ht="15.75" customHeight="1">
      <c r="C17" s="1"/>
    </row>
    <row r="18" spans="3:3" ht="15.75" customHeight="1">
      <c r="C18" s="1"/>
    </row>
    <row r="19" spans="3:3" ht="15.75" customHeight="1">
      <c r="C19" s="1"/>
    </row>
    <row r="20" spans="3:3" ht="15.75" customHeight="1">
      <c r="C20" s="1"/>
    </row>
    <row r="21" spans="3:3" ht="15.75" customHeight="1">
      <c r="C21" s="1"/>
    </row>
    <row r="22" spans="3:3" ht="15.75" customHeight="1">
      <c r="C22" s="1"/>
    </row>
    <row r="23" spans="3:3" ht="15.75" customHeight="1">
      <c r="C23" s="1"/>
    </row>
    <row r="24" spans="3:3" ht="15.75" customHeight="1">
      <c r="C24" s="1"/>
    </row>
    <row r="25" spans="3:3" ht="15.75" customHeight="1">
      <c r="C25" s="1"/>
    </row>
    <row r="26" spans="3:3" ht="15.75" customHeight="1">
      <c r="C26" s="1"/>
    </row>
    <row r="27" spans="3:3" ht="15.75" customHeight="1">
      <c r="C27" s="1"/>
    </row>
    <row r="28" spans="3:3" ht="15.75" customHeight="1">
      <c r="C28" s="1"/>
    </row>
    <row r="29" spans="3:3" ht="15.75" customHeight="1">
      <c r="C29" s="1"/>
    </row>
    <row r="30" spans="3:3" ht="15.75" customHeight="1">
      <c r="C30" s="1"/>
    </row>
    <row r="31" spans="3:3" ht="15.75" customHeight="1">
      <c r="C31" s="1"/>
    </row>
    <row r="32" spans="3:3" ht="15.75" customHeight="1">
      <c r="C32" s="1"/>
    </row>
    <row r="33" spans="3:3" ht="15.75" customHeight="1">
      <c r="C33" s="1"/>
    </row>
    <row r="34" spans="3:3" ht="15.75" customHeight="1">
      <c r="C34" s="1"/>
    </row>
    <row r="35" spans="3:3" ht="15.75" customHeight="1">
      <c r="C35" s="1"/>
    </row>
    <row r="36" spans="3:3" ht="15.75" customHeight="1">
      <c r="C36" s="1"/>
    </row>
    <row r="37" spans="3:3" ht="15.75" customHeight="1">
      <c r="C37" s="1"/>
    </row>
    <row r="38" spans="3:3" ht="15.75" customHeight="1">
      <c r="C38" s="1"/>
    </row>
    <row r="39" spans="3:3" ht="15.75" customHeight="1">
      <c r="C39" s="1"/>
    </row>
    <row r="40" spans="3:3" ht="15.75" customHeight="1">
      <c r="C40" s="1"/>
    </row>
    <row r="41" spans="3:3" ht="15.75" customHeight="1">
      <c r="C41" s="1"/>
    </row>
    <row r="42" spans="3:3" ht="15.75" customHeight="1">
      <c r="C42" s="1"/>
    </row>
    <row r="43" spans="3:3" ht="15.75" customHeight="1">
      <c r="C43" s="1"/>
    </row>
    <row r="44" spans="3:3" ht="15.75" customHeight="1">
      <c r="C44" s="1"/>
    </row>
    <row r="45" spans="3:3" ht="15.75" customHeight="1">
      <c r="C45" s="1"/>
    </row>
    <row r="46" spans="3:3" ht="15.75" customHeight="1">
      <c r="C46" s="1"/>
    </row>
    <row r="47" spans="3:3" ht="15.75" customHeight="1">
      <c r="C47" s="1"/>
    </row>
    <row r="48" spans="3:3" ht="15.75" customHeight="1">
      <c r="C48" s="1"/>
    </row>
    <row r="49" spans="3:3" ht="15.75" customHeight="1">
      <c r="C49" s="1"/>
    </row>
    <row r="50" spans="3:3" ht="15.75" customHeight="1">
      <c r="C50" s="1"/>
    </row>
    <row r="51" spans="3:3" ht="15.75" customHeight="1">
      <c r="C51" s="1"/>
    </row>
    <row r="52" spans="3:3" ht="15.75" customHeight="1">
      <c r="C52" s="1"/>
    </row>
    <row r="53" spans="3:3" ht="15.75" customHeight="1">
      <c r="C53" s="1"/>
    </row>
    <row r="54" spans="3:3" ht="15.75" customHeight="1">
      <c r="C54" s="1"/>
    </row>
    <row r="55" spans="3:3" ht="15.75" customHeight="1">
      <c r="C55" s="1"/>
    </row>
    <row r="56" spans="3:3" ht="15.75" customHeight="1">
      <c r="C56" s="1"/>
    </row>
    <row r="57" spans="3:3" ht="15.75" customHeight="1">
      <c r="C57" s="1"/>
    </row>
    <row r="58" spans="3:3" ht="15.75" customHeight="1">
      <c r="C58" s="1"/>
    </row>
    <row r="59" spans="3:3" ht="15.75" customHeight="1">
      <c r="C59" s="1"/>
    </row>
    <row r="60" spans="3:3" ht="15.75" customHeight="1">
      <c r="C60" s="1"/>
    </row>
    <row r="61" spans="3:3" ht="15.75" customHeight="1">
      <c r="C61" s="1"/>
    </row>
    <row r="62" spans="3:3" ht="15.75" customHeight="1">
      <c r="C62" s="1"/>
    </row>
    <row r="63" spans="3:3" ht="15.75" customHeight="1">
      <c r="C63" s="1"/>
    </row>
    <row r="64" spans="3:3" ht="15.75" customHeight="1">
      <c r="C64" s="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  <row r="1000" spans="3:3" ht="15.75" customHeight="1">
      <c r="C1000" s="1"/>
    </row>
  </sheetData>
  <mergeCells count="2">
    <mergeCell ref="B1:C1"/>
    <mergeCell ref="B3:C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showGridLines="0" workbookViewId="0"/>
  </sheetViews>
  <sheetFormatPr baseColWidth="10" defaultColWidth="11.25" defaultRowHeight="15" customHeight="1"/>
  <cols>
    <col min="1" max="1" width="29.75" customWidth="1"/>
    <col min="2" max="2" width="35.125" customWidth="1"/>
    <col min="3" max="3" width="18.125" customWidth="1"/>
    <col min="4" max="4" width="12.25" customWidth="1"/>
    <col min="5" max="5" width="10.375" customWidth="1"/>
    <col min="6" max="6" width="12.875" customWidth="1"/>
    <col min="7" max="7" width="7.5" customWidth="1"/>
    <col min="8" max="8" width="10.375" customWidth="1"/>
    <col min="9" max="9" width="11.875" customWidth="1"/>
    <col min="10" max="10" width="19.375" customWidth="1"/>
    <col min="11" max="11" width="22.375" customWidth="1"/>
    <col min="12" max="26" width="10.5" customWidth="1"/>
  </cols>
  <sheetData>
    <row r="1" spans="1:11" ht="15.75" customHeight="1"/>
    <row r="2" spans="1:11" ht="18" customHeight="1">
      <c r="A2" s="55" t="s">
        <v>4</v>
      </c>
      <c r="B2" s="58" t="s">
        <v>5</v>
      </c>
      <c r="C2" s="59"/>
      <c r="D2" s="59"/>
      <c r="E2" s="59"/>
      <c r="F2" s="59"/>
      <c r="G2" s="59"/>
      <c r="H2" s="59"/>
      <c r="I2" s="54"/>
      <c r="J2" s="6"/>
      <c r="K2" s="7"/>
    </row>
    <row r="3" spans="1:11" ht="15.75" customHeight="1">
      <c r="A3" s="56"/>
      <c r="B3" s="60" t="s">
        <v>6</v>
      </c>
      <c r="C3" s="61" t="s">
        <v>7</v>
      </c>
      <c r="D3" s="62" t="s">
        <v>8</v>
      </c>
      <c r="E3" s="59"/>
      <c r="F3" s="54"/>
      <c r="G3" s="63" t="s">
        <v>9</v>
      </c>
      <c r="H3" s="59"/>
      <c r="I3" s="54"/>
      <c r="J3" s="8" t="s">
        <v>10</v>
      </c>
      <c r="K3" s="9" t="s">
        <v>11</v>
      </c>
    </row>
    <row r="4" spans="1:11" ht="15" customHeight="1">
      <c r="A4" s="56"/>
      <c r="B4" s="57"/>
      <c r="C4" s="57"/>
      <c r="D4" s="10" t="s">
        <v>12</v>
      </c>
      <c r="E4" s="10" t="s">
        <v>13</v>
      </c>
      <c r="F4" s="10" t="s">
        <v>14</v>
      </c>
      <c r="G4" s="11" t="s">
        <v>12</v>
      </c>
      <c r="H4" s="11" t="s">
        <v>13</v>
      </c>
      <c r="I4" s="11" t="s">
        <v>15</v>
      </c>
      <c r="J4" s="64">
        <f>(I16+F16)</f>
        <v>186000000</v>
      </c>
      <c r="K4" s="65">
        <f>J4*4</f>
        <v>744000000</v>
      </c>
    </row>
    <row r="5" spans="1:11" ht="15" customHeight="1">
      <c r="A5" s="56"/>
      <c r="B5" s="12" t="s">
        <v>16</v>
      </c>
      <c r="C5" s="13">
        <v>1</v>
      </c>
      <c r="D5" s="14">
        <v>0</v>
      </c>
      <c r="E5" s="15">
        <v>0</v>
      </c>
      <c r="F5" s="15">
        <f t="shared" ref="F5:F15" si="0">E5*D5</f>
        <v>0</v>
      </c>
      <c r="G5" s="16">
        <v>1</v>
      </c>
      <c r="H5" s="17">
        <v>13000000</v>
      </c>
      <c r="I5" s="17">
        <f t="shared" ref="I5:I15" si="1">H5*G5</f>
        <v>13000000</v>
      </c>
      <c r="J5" s="56"/>
      <c r="K5" s="56"/>
    </row>
    <row r="6" spans="1:11" ht="15" customHeight="1">
      <c r="A6" s="56"/>
      <c r="B6" s="12" t="s">
        <v>17</v>
      </c>
      <c r="C6" s="13">
        <v>1</v>
      </c>
      <c r="D6" s="14">
        <v>0</v>
      </c>
      <c r="E6" s="15">
        <v>0</v>
      </c>
      <c r="F6" s="15">
        <f t="shared" si="0"/>
        <v>0</v>
      </c>
      <c r="G6" s="16">
        <v>1</v>
      </c>
      <c r="H6" s="17">
        <v>13000000</v>
      </c>
      <c r="I6" s="17">
        <f t="shared" si="1"/>
        <v>13000000</v>
      </c>
      <c r="J6" s="56"/>
      <c r="K6" s="56"/>
    </row>
    <row r="7" spans="1:11" ht="15" customHeight="1">
      <c r="A7" s="56"/>
      <c r="B7" s="12" t="s">
        <v>18</v>
      </c>
      <c r="C7" s="13">
        <v>1</v>
      </c>
      <c r="D7" s="14">
        <v>0</v>
      </c>
      <c r="E7" s="15">
        <v>0</v>
      </c>
      <c r="F7" s="15">
        <f t="shared" si="0"/>
        <v>0</v>
      </c>
      <c r="G7" s="16">
        <v>1</v>
      </c>
      <c r="H7" s="17">
        <v>13000000</v>
      </c>
      <c r="I7" s="17">
        <f t="shared" si="1"/>
        <v>13000000</v>
      </c>
      <c r="J7" s="56"/>
      <c r="K7" s="56"/>
    </row>
    <row r="8" spans="1:11" ht="15" customHeight="1">
      <c r="A8" s="56"/>
      <c r="B8" s="12" t="s">
        <v>19</v>
      </c>
      <c r="C8" s="13">
        <v>3</v>
      </c>
      <c r="D8" s="14">
        <v>3</v>
      </c>
      <c r="E8" s="15">
        <v>7000000</v>
      </c>
      <c r="F8" s="15">
        <f t="shared" si="0"/>
        <v>21000000</v>
      </c>
      <c r="G8" s="16">
        <v>0</v>
      </c>
      <c r="H8" s="17">
        <v>0</v>
      </c>
      <c r="I8" s="17">
        <f t="shared" si="1"/>
        <v>0</v>
      </c>
      <c r="J8" s="56"/>
      <c r="K8" s="56"/>
    </row>
    <row r="9" spans="1:11" ht="15" customHeight="1">
      <c r="A9" s="56"/>
      <c r="B9" s="12" t="s">
        <v>20</v>
      </c>
      <c r="C9" s="13">
        <v>5</v>
      </c>
      <c r="D9" s="15">
        <v>5</v>
      </c>
      <c r="E9" s="15">
        <v>7000000</v>
      </c>
      <c r="F9" s="15">
        <f t="shared" si="0"/>
        <v>35000000</v>
      </c>
      <c r="G9" s="16">
        <v>0</v>
      </c>
      <c r="H9" s="17">
        <v>0</v>
      </c>
      <c r="I9" s="17">
        <f t="shared" si="1"/>
        <v>0</v>
      </c>
      <c r="J9" s="56"/>
      <c r="K9" s="56"/>
    </row>
    <row r="10" spans="1:11" ht="15" customHeight="1">
      <c r="A10" s="56"/>
      <c r="B10" s="12" t="s">
        <v>21</v>
      </c>
      <c r="C10" s="13">
        <v>5</v>
      </c>
      <c r="D10" s="14">
        <v>5</v>
      </c>
      <c r="E10" s="15">
        <v>7000000</v>
      </c>
      <c r="F10" s="15">
        <f t="shared" si="0"/>
        <v>35000000</v>
      </c>
      <c r="G10" s="16">
        <v>0</v>
      </c>
      <c r="H10" s="17">
        <v>0</v>
      </c>
      <c r="I10" s="17">
        <f t="shared" si="1"/>
        <v>0</v>
      </c>
      <c r="J10" s="56"/>
      <c r="K10" s="56"/>
    </row>
    <row r="11" spans="1:11" ht="15" customHeight="1">
      <c r="A11" s="56"/>
      <c r="B11" s="12" t="s">
        <v>22</v>
      </c>
      <c r="C11" s="13">
        <v>1</v>
      </c>
      <c r="D11" s="14">
        <v>1</v>
      </c>
      <c r="E11" s="15">
        <v>7000000</v>
      </c>
      <c r="F11" s="15">
        <f t="shared" si="0"/>
        <v>7000000</v>
      </c>
      <c r="G11" s="16">
        <v>0</v>
      </c>
      <c r="H11" s="17">
        <v>0</v>
      </c>
      <c r="I11" s="17">
        <f t="shared" si="1"/>
        <v>0</v>
      </c>
      <c r="J11" s="56"/>
      <c r="K11" s="56"/>
    </row>
    <row r="12" spans="1:11" ht="15" customHeight="1">
      <c r="A12" s="56"/>
      <c r="B12" s="12" t="s">
        <v>23</v>
      </c>
      <c r="C12" s="13">
        <v>2</v>
      </c>
      <c r="D12" s="14">
        <v>2</v>
      </c>
      <c r="E12" s="15">
        <v>7000000</v>
      </c>
      <c r="F12" s="15">
        <f t="shared" si="0"/>
        <v>14000000</v>
      </c>
      <c r="G12" s="16">
        <v>0</v>
      </c>
      <c r="H12" s="17">
        <v>0</v>
      </c>
      <c r="I12" s="17">
        <f t="shared" si="1"/>
        <v>0</v>
      </c>
      <c r="J12" s="56"/>
      <c r="K12" s="56"/>
    </row>
    <row r="13" spans="1:11" ht="15" customHeight="1">
      <c r="A13" s="56"/>
      <c r="B13" s="12" t="s">
        <v>24</v>
      </c>
      <c r="C13" s="13">
        <v>1</v>
      </c>
      <c r="D13" s="14">
        <v>1</v>
      </c>
      <c r="E13" s="15">
        <v>7000000</v>
      </c>
      <c r="F13" s="15">
        <f t="shared" si="0"/>
        <v>7000000</v>
      </c>
      <c r="G13" s="16">
        <v>0</v>
      </c>
      <c r="H13" s="17">
        <v>0</v>
      </c>
      <c r="I13" s="17">
        <f t="shared" si="1"/>
        <v>0</v>
      </c>
      <c r="J13" s="56"/>
      <c r="K13" s="56"/>
    </row>
    <row r="14" spans="1:11" ht="15" customHeight="1">
      <c r="A14" s="56"/>
      <c r="B14" s="12" t="s">
        <v>25</v>
      </c>
      <c r="C14" s="13">
        <v>2</v>
      </c>
      <c r="D14" s="14">
        <v>2</v>
      </c>
      <c r="E14" s="15">
        <v>7000000</v>
      </c>
      <c r="F14" s="15">
        <f t="shared" si="0"/>
        <v>14000000</v>
      </c>
      <c r="G14" s="16">
        <v>0</v>
      </c>
      <c r="H14" s="17">
        <v>0</v>
      </c>
      <c r="I14" s="17">
        <f t="shared" si="1"/>
        <v>0</v>
      </c>
      <c r="J14" s="56"/>
      <c r="K14" s="56"/>
    </row>
    <row r="15" spans="1:11" ht="15" customHeight="1">
      <c r="A15" s="56"/>
      <c r="B15" s="12" t="s">
        <v>26</v>
      </c>
      <c r="C15" s="13">
        <f>D15+G15</f>
        <v>2</v>
      </c>
      <c r="D15" s="14">
        <v>2</v>
      </c>
      <c r="E15" s="15">
        <v>7000000</v>
      </c>
      <c r="F15" s="15">
        <f t="shared" si="0"/>
        <v>14000000</v>
      </c>
      <c r="G15" s="16">
        <v>0</v>
      </c>
      <c r="H15" s="17">
        <v>0</v>
      </c>
      <c r="I15" s="17">
        <f t="shared" si="1"/>
        <v>0</v>
      </c>
      <c r="J15" s="56"/>
      <c r="K15" s="56"/>
    </row>
    <row r="16" spans="1:11" ht="18" customHeight="1">
      <c r="A16" s="57"/>
      <c r="B16" s="12" t="s">
        <v>27</v>
      </c>
      <c r="C16" s="6">
        <f t="shared" ref="C16:I16" si="2">SUM(C5:C15)</f>
        <v>24</v>
      </c>
      <c r="D16" s="10">
        <f t="shared" si="2"/>
        <v>21</v>
      </c>
      <c r="E16" s="18">
        <f t="shared" si="2"/>
        <v>56000000</v>
      </c>
      <c r="F16" s="19">
        <f t="shared" si="2"/>
        <v>147000000</v>
      </c>
      <c r="G16" s="11">
        <f t="shared" si="2"/>
        <v>3</v>
      </c>
      <c r="H16" s="20">
        <f t="shared" si="2"/>
        <v>39000000</v>
      </c>
      <c r="I16" s="21">
        <f t="shared" si="2"/>
        <v>39000000</v>
      </c>
      <c r="J16" s="57"/>
      <c r="K16" s="57"/>
    </row>
    <row r="17" spans="1:11" ht="16.5" customHeight="1">
      <c r="A17" s="22"/>
      <c r="B17" s="23"/>
      <c r="C17" s="24"/>
      <c r="D17" s="24"/>
      <c r="E17" s="25"/>
      <c r="F17" s="26"/>
      <c r="G17" s="24"/>
      <c r="H17" s="25"/>
      <c r="I17" s="26"/>
      <c r="J17" s="27"/>
      <c r="K17" s="28"/>
    </row>
    <row r="18" spans="1:11" ht="16.5" customHeight="1">
      <c r="B18" s="7" t="s">
        <v>28</v>
      </c>
      <c r="C18" s="29">
        <f>K4</f>
        <v>744000000</v>
      </c>
    </row>
    <row r="19" spans="1:11" ht="15.75" customHeight="1">
      <c r="B19" s="7" t="s">
        <v>29</v>
      </c>
      <c r="C19" s="30">
        <v>0.1</v>
      </c>
      <c r="E19" s="31"/>
    </row>
    <row r="20" spans="1:11" ht="15.75" customHeight="1">
      <c r="B20" s="7" t="s">
        <v>30</v>
      </c>
      <c r="C20" s="29">
        <f>C18*C19</f>
        <v>74400000</v>
      </c>
      <c r="E20" s="31"/>
    </row>
    <row r="21" spans="1:11" ht="15.75" customHeight="1">
      <c r="B21" s="7" t="s">
        <v>31</v>
      </c>
      <c r="C21" s="30">
        <v>0.19</v>
      </c>
    </row>
    <row r="22" spans="1:11" ht="15.75" customHeight="1">
      <c r="B22" s="7" t="s">
        <v>32</v>
      </c>
      <c r="C22" s="29">
        <f>C20*1.19</f>
        <v>88536000</v>
      </c>
    </row>
    <row r="23" spans="1:11" ht="15.75" customHeight="1">
      <c r="B23" s="32" t="s">
        <v>33</v>
      </c>
      <c r="C23" s="33">
        <f>C18+C22</f>
        <v>832536000</v>
      </c>
    </row>
    <row r="24" spans="1:11" ht="15.75" customHeight="1"/>
    <row r="25" spans="1:11" ht="15.75" customHeight="1"/>
    <row r="26" spans="1:11" ht="15.75" customHeight="1"/>
    <row r="27" spans="1:11" ht="15.75" customHeight="1">
      <c r="B27" s="34"/>
    </row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J4:J16"/>
    <mergeCell ref="K4:K16"/>
    <mergeCell ref="A2:A16"/>
    <mergeCell ref="B2:I2"/>
    <mergeCell ref="B3:B4"/>
    <mergeCell ref="C3:C4"/>
    <mergeCell ref="D3:F3"/>
    <mergeCell ref="G3:I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baseColWidth="10" defaultColWidth="11.25" defaultRowHeight="15" customHeight="1"/>
  <cols>
    <col min="1" max="1" width="35.5" customWidth="1"/>
    <col min="2" max="2" width="14.375" customWidth="1"/>
    <col min="3" max="3" width="13.75" customWidth="1"/>
    <col min="4" max="4" width="7.5" customWidth="1"/>
    <col min="5" max="5" width="16.125" customWidth="1"/>
    <col min="6" max="6" width="10.75" customWidth="1"/>
    <col min="7" max="7" width="14.5" customWidth="1"/>
    <col min="8" max="8" width="15.5" customWidth="1"/>
    <col min="9" max="9" width="14.75" customWidth="1"/>
    <col min="10" max="10" width="14" customWidth="1"/>
    <col min="11" max="11" width="13.125" customWidth="1"/>
    <col min="12" max="12" width="14.5" customWidth="1"/>
    <col min="13" max="13" width="16.125" customWidth="1"/>
    <col min="14" max="14" width="16.375" customWidth="1"/>
    <col min="15" max="26" width="11" customWidth="1"/>
  </cols>
  <sheetData>
    <row r="1" spans="1:26" ht="15.75" customHeight="1">
      <c r="A1" s="66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.75" customHeight="1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.75" customHeight="1">
      <c r="A3" s="36" t="s">
        <v>35</v>
      </c>
      <c r="B3" s="36" t="s">
        <v>36</v>
      </c>
      <c r="C3" s="36" t="s">
        <v>37</v>
      </c>
      <c r="D3" s="36" t="s">
        <v>38</v>
      </c>
      <c r="E3" s="36" t="s">
        <v>39</v>
      </c>
      <c r="F3" s="36" t="s">
        <v>40</v>
      </c>
      <c r="G3" s="36" t="s">
        <v>41</v>
      </c>
      <c r="H3" s="36" t="s">
        <v>42</v>
      </c>
      <c r="I3" s="36" t="s">
        <v>43</v>
      </c>
      <c r="J3" s="37" t="s">
        <v>44</v>
      </c>
      <c r="K3" s="36" t="s">
        <v>45</v>
      </c>
      <c r="L3" s="37" t="s">
        <v>46</v>
      </c>
      <c r="M3" s="36" t="s">
        <v>47</v>
      </c>
      <c r="N3" s="37" t="s">
        <v>48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customHeight="1">
      <c r="A4" s="12"/>
      <c r="B4" s="13"/>
      <c r="C4" s="39"/>
      <c r="D4" s="39"/>
      <c r="E4" s="40"/>
      <c r="F4" s="41"/>
      <c r="G4" s="41"/>
      <c r="H4" s="41"/>
      <c r="I4" s="41"/>
      <c r="J4" s="42"/>
      <c r="K4" s="43"/>
      <c r="L4" s="42"/>
      <c r="M4" s="43"/>
      <c r="N4" s="4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.75" customHeight="1">
      <c r="A5" s="7" t="s">
        <v>16</v>
      </c>
      <c r="B5" s="13">
        <v>1</v>
      </c>
      <c r="C5" s="39">
        <f>+'Equipo de Trabajo + Admon'!H5</f>
        <v>13000000</v>
      </c>
      <c r="D5" s="39" t="s">
        <v>49</v>
      </c>
      <c r="E5" s="69" t="s">
        <v>50</v>
      </c>
      <c r="F5" s="70">
        <v>3</v>
      </c>
      <c r="G5" s="70">
        <v>2</v>
      </c>
      <c r="H5" s="43">
        <f t="shared" ref="H5:H15" si="0">C5/30</f>
        <v>433333.33333333331</v>
      </c>
      <c r="I5" s="43">
        <f t="shared" ref="I5:I15" si="1">H5*70%</f>
        <v>303333.33333333331</v>
      </c>
      <c r="J5" s="44">
        <f t="shared" ref="J5:J7" si="2">I5*$G$5*$F$5*B5</f>
        <v>1820000</v>
      </c>
      <c r="K5" s="71">
        <v>700000</v>
      </c>
      <c r="L5" s="44">
        <f>K5*$F$5*B5</f>
        <v>2100000</v>
      </c>
      <c r="M5" s="43">
        <f t="shared" ref="M5:M15" si="3">L5+J5</f>
        <v>3920000</v>
      </c>
      <c r="N5" s="44">
        <f t="shared" ref="N5:N15" si="4">M5*4</f>
        <v>15680000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.75" customHeight="1">
      <c r="A6" s="7" t="s">
        <v>17</v>
      </c>
      <c r="B6" s="13">
        <v>1</v>
      </c>
      <c r="C6" s="39">
        <f>+'Equipo de Trabajo + Admon'!H6</f>
        <v>13000000</v>
      </c>
      <c r="D6" s="39" t="s">
        <v>49</v>
      </c>
      <c r="E6" s="56"/>
      <c r="F6" s="56"/>
      <c r="G6" s="56"/>
      <c r="H6" s="43">
        <f t="shared" si="0"/>
        <v>433333.33333333331</v>
      </c>
      <c r="I6" s="43">
        <f t="shared" si="1"/>
        <v>303333.33333333331</v>
      </c>
      <c r="J6" s="44">
        <f t="shared" si="2"/>
        <v>1820000</v>
      </c>
      <c r="K6" s="56"/>
      <c r="L6" s="44">
        <f>K5*$F$5*B6</f>
        <v>2100000</v>
      </c>
      <c r="M6" s="43">
        <f t="shared" si="3"/>
        <v>3920000</v>
      </c>
      <c r="N6" s="44">
        <f t="shared" si="4"/>
        <v>15680000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.75" customHeight="1">
      <c r="A7" s="7" t="s">
        <v>18</v>
      </c>
      <c r="B7" s="13">
        <v>1</v>
      </c>
      <c r="C7" s="39">
        <f>+'Equipo de Trabajo + Admon'!H7</f>
        <v>13000000</v>
      </c>
      <c r="D7" s="39" t="s">
        <v>49</v>
      </c>
      <c r="E7" s="57"/>
      <c r="F7" s="57"/>
      <c r="G7" s="57"/>
      <c r="H7" s="43">
        <f t="shared" si="0"/>
        <v>433333.33333333331</v>
      </c>
      <c r="I7" s="43">
        <f t="shared" si="1"/>
        <v>303333.33333333331</v>
      </c>
      <c r="J7" s="44">
        <f t="shared" si="2"/>
        <v>1820000</v>
      </c>
      <c r="K7" s="56"/>
      <c r="L7" s="44">
        <f>K5*$F$5*B7</f>
        <v>2100000</v>
      </c>
      <c r="M7" s="43">
        <f t="shared" si="3"/>
        <v>3920000</v>
      </c>
      <c r="N7" s="44">
        <f t="shared" si="4"/>
        <v>15680000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.75" customHeight="1">
      <c r="A8" s="7" t="s">
        <v>19</v>
      </c>
      <c r="B8" s="13">
        <v>3</v>
      </c>
      <c r="C8" s="39">
        <f>+'Equipo de Trabajo + Admon'!E8</f>
        <v>7000000</v>
      </c>
      <c r="D8" s="39" t="s">
        <v>51</v>
      </c>
      <c r="E8" s="69" t="s">
        <v>50</v>
      </c>
      <c r="F8" s="70">
        <v>3</v>
      </c>
      <c r="G8" s="70">
        <v>1.5</v>
      </c>
      <c r="H8" s="43">
        <f t="shared" si="0"/>
        <v>233333.33333333334</v>
      </c>
      <c r="I8" s="43">
        <f t="shared" si="1"/>
        <v>163333.33333333334</v>
      </c>
      <c r="J8" s="44">
        <f t="shared" ref="J8:J15" si="5">I8*$G$8*$F$8*B8</f>
        <v>2205000</v>
      </c>
      <c r="K8" s="56"/>
      <c r="L8" s="44">
        <f t="shared" ref="L8:L15" si="6">$K$5*$F$8*B8</f>
        <v>6300000</v>
      </c>
      <c r="M8" s="43">
        <f t="shared" si="3"/>
        <v>8505000</v>
      </c>
      <c r="N8" s="44">
        <f t="shared" si="4"/>
        <v>34020000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.75" customHeight="1">
      <c r="A9" s="7" t="s">
        <v>20</v>
      </c>
      <c r="B9" s="13">
        <v>5</v>
      </c>
      <c r="C9" s="39">
        <f>+'Equipo de Trabajo + Admon'!E9</f>
        <v>7000000</v>
      </c>
      <c r="D9" s="39" t="s">
        <v>51</v>
      </c>
      <c r="E9" s="56"/>
      <c r="F9" s="56"/>
      <c r="G9" s="56"/>
      <c r="H9" s="43">
        <f t="shared" si="0"/>
        <v>233333.33333333334</v>
      </c>
      <c r="I9" s="43">
        <f t="shared" si="1"/>
        <v>163333.33333333334</v>
      </c>
      <c r="J9" s="44">
        <f t="shared" si="5"/>
        <v>3675000</v>
      </c>
      <c r="K9" s="56"/>
      <c r="L9" s="44">
        <f t="shared" si="6"/>
        <v>10500000</v>
      </c>
      <c r="M9" s="43">
        <f t="shared" si="3"/>
        <v>14175000</v>
      </c>
      <c r="N9" s="44">
        <f t="shared" si="4"/>
        <v>56700000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.75" customHeight="1">
      <c r="A10" s="7" t="s">
        <v>21</v>
      </c>
      <c r="B10" s="13">
        <v>5</v>
      </c>
      <c r="C10" s="39">
        <f>+'Equipo de Trabajo + Admon'!E10</f>
        <v>7000000</v>
      </c>
      <c r="D10" s="39" t="s">
        <v>51</v>
      </c>
      <c r="E10" s="56"/>
      <c r="F10" s="56"/>
      <c r="G10" s="56"/>
      <c r="H10" s="43">
        <f t="shared" si="0"/>
        <v>233333.33333333334</v>
      </c>
      <c r="I10" s="43">
        <f t="shared" si="1"/>
        <v>163333.33333333334</v>
      </c>
      <c r="J10" s="44">
        <f t="shared" si="5"/>
        <v>3675000</v>
      </c>
      <c r="K10" s="56"/>
      <c r="L10" s="44">
        <f t="shared" si="6"/>
        <v>10500000</v>
      </c>
      <c r="M10" s="43">
        <f t="shared" si="3"/>
        <v>14175000</v>
      </c>
      <c r="N10" s="44">
        <f t="shared" si="4"/>
        <v>56700000</v>
      </c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.75" customHeight="1">
      <c r="A11" s="7" t="s">
        <v>22</v>
      </c>
      <c r="B11" s="13">
        <v>1</v>
      </c>
      <c r="C11" s="39">
        <f>+'Equipo de Trabajo + Admon'!E11</f>
        <v>7000000</v>
      </c>
      <c r="D11" s="39" t="s">
        <v>51</v>
      </c>
      <c r="E11" s="56"/>
      <c r="F11" s="56"/>
      <c r="G11" s="56"/>
      <c r="H11" s="43">
        <f t="shared" si="0"/>
        <v>233333.33333333334</v>
      </c>
      <c r="I11" s="43">
        <f t="shared" si="1"/>
        <v>163333.33333333334</v>
      </c>
      <c r="J11" s="44">
        <f t="shared" si="5"/>
        <v>735000</v>
      </c>
      <c r="K11" s="56"/>
      <c r="L11" s="44">
        <f t="shared" si="6"/>
        <v>2100000</v>
      </c>
      <c r="M11" s="43">
        <f t="shared" si="3"/>
        <v>2835000</v>
      </c>
      <c r="N11" s="44">
        <f t="shared" si="4"/>
        <v>11340000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5.75" customHeight="1">
      <c r="A12" s="7" t="s">
        <v>23</v>
      </c>
      <c r="B12" s="13">
        <v>2</v>
      </c>
      <c r="C12" s="39">
        <f>+'Equipo de Trabajo + Admon'!E12</f>
        <v>7000000</v>
      </c>
      <c r="D12" s="39" t="s">
        <v>51</v>
      </c>
      <c r="E12" s="56"/>
      <c r="F12" s="56"/>
      <c r="G12" s="56"/>
      <c r="H12" s="43">
        <f t="shared" si="0"/>
        <v>233333.33333333334</v>
      </c>
      <c r="I12" s="43">
        <f t="shared" si="1"/>
        <v>163333.33333333334</v>
      </c>
      <c r="J12" s="44">
        <f t="shared" si="5"/>
        <v>1470000</v>
      </c>
      <c r="K12" s="56"/>
      <c r="L12" s="44">
        <f t="shared" si="6"/>
        <v>4200000</v>
      </c>
      <c r="M12" s="43">
        <f t="shared" si="3"/>
        <v>5670000</v>
      </c>
      <c r="N12" s="44">
        <f t="shared" si="4"/>
        <v>22680000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5.75" customHeight="1">
      <c r="A13" s="7" t="s">
        <v>24</v>
      </c>
      <c r="B13" s="13">
        <v>1</v>
      </c>
      <c r="C13" s="39">
        <f>+'Equipo de Trabajo + Admon'!E13</f>
        <v>7000000</v>
      </c>
      <c r="D13" s="39" t="s">
        <v>51</v>
      </c>
      <c r="E13" s="56"/>
      <c r="F13" s="56"/>
      <c r="G13" s="56"/>
      <c r="H13" s="43">
        <f t="shared" si="0"/>
        <v>233333.33333333334</v>
      </c>
      <c r="I13" s="43">
        <f t="shared" si="1"/>
        <v>163333.33333333334</v>
      </c>
      <c r="J13" s="44">
        <f t="shared" si="5"/>
        <v>735000</v>
      </c>
      <c r="K13" s="56"/>
      <c r="L13" s="44">
        <f t="shared" si="6"/>
        <v>2100000</v>
      </c>
      <c r="M13" s="43">
        <f t="shared" si="3"/>
        <v>2835000</v>
      </c>
      <c r="N13" s="44">
        <f t="shared" si="4"/>
        <v>11340000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.75" customHeight="1">
      <c r="A14" s="7" t="s">
        <v>25</v>
      </c>
      <c r="B14" s="13">
        <v>2</v>
      </c>
      <c r="C14" s="39">
        <f>+'Equipo de Trabajo + Admon'!E14</f>
        <v>7000000</v>
      </c>
      <c r="D14" s="39" t="s">
        <v>51</v>
      </c>
      <c r="E14" s="56"/>
      <c r="F14" s="56"/>
      <c r="G14" s="56"/>
      <c r="H14" s="43">
        <f t="shared" si="0"/>
        <v>233333.33333333334</v>
      </c>
      <c r="I14" s="43">
        <f t="shared" si="1"/>
        <v>163333.33333333334</v>
      </c>
      <c r="J14" s="44">
        <f t="shared" si="5"/>
        <v>1470000</v>
      </c>
      <c r="K14" s="56"/>
      <c r="L14" s="44">
        <f t="shared" si="6"/>
        <v>4200000</v>
      </c>
      <c r="M14" s="43">
        <f t="shared" si="3"/>
        <v>5670000</v>
      </c>
      <c r="N14" s="44">
        <f t="shared" si="4"/>
        <v>22680000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.75" customHeight="1">
      <c r="A15" s="7" t="s">
        <v>26</v>
      </c>
      <c r="B15" s="13">
        <v>2</v>
      </c>
      <c r="C15" s="39">
        <f>+'Equipo de Trabajo + Admon'!E15</f>
        <v>7000000</v>
      </c>
      <c r="D15" s="39" t="s">
        <v>51</v>
      </c>
      <c r="E15" s="57"/>
      <c r="F15" s="57"/>
      <c r="G15" s="57"/>
      <c r="H15" s="43">
        <f t="shared" si="0"/>
        <v>233333.33333333334</v>
      </c>
      <c r="I15" s="43">
        <f t="shared" si="1"/>
        <v>163333.33333333334</v>
      </c>
      <c r="J15" s="44">
        <f t="shared" si="5"/>
        <v>1470000</v>
      </c>
      <c r="K15" s="57"/>
      <c r="L15" s="44">
        <f t="shared" si="6"/>
        <v>4200000</v>
      </c>
      <c r="M15" s="43">
        <f t="shared" si="3"/>
        <v>5670000</v>
      </c>
      <c r="N15" s="44">
        <f t="shared" si="4"/>
        <v>22680000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5.75" customHeight="1">
      <c r="A16" s="34"/>
      <c r="B16" s="45">
        <f>SUM(B4:B15)</f>
        <v>24</v>
      </c>
      <c r="C16" s="34"/>
      <c r="D16" s="34"/>
      <c r="E16" s="34"/>
      <c r="F16" s="34"/>
      <c r="G16" s="34"/>
      <c r="H16" s="34"/>
      <c r="I16" s="34"/>
      <c r="J16" s="46">
        <f>SUM(J4:J15)</f>
        <v>20895000</v>
      </c>
      <c r="K16" s="34"/>
      <c r="L16" s="46">
        <f t="shared" ref="L16:N16" si="7">SUM(L4:L15)</f>
        <v>50400000</v>
      </c>
      <c r="M16" s="47">
        <f t="shared" si="7"/>
        <v>71295000</v>
      </c>
      <c r="N16" s="48">
        <f t="shared" si="7"/>
        <v>285180000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5.75" customHeight="1">
      <c r="A17" s="34"/>
      <c r="B17" s="35"/>
      <c r="C17" s="34"/>
      <c r="D17" s="34"/>
      <c r="E17" s="34"/>
      <c r="F17" s="34"/>
      <c r="G17" s="34"/>
      <c r="H17" s="34"/>
      <c r="I17" s="34"/>
      <c r="J17" s="49"/>
      <c r="K17" s="34"/>
      <c r="L17" s="49"/>
      <c r="M17" s="49"/>
      <c r="N17" s="50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5.75" customHeight="1">
      <c r="A18" s="34"/>
      <c r="B18" s="35"/>
      <c r="C18" s="34"/>
      <c r="D18" s="34"/>
      <c r="E18" s="34"/>
      <c r="F18" s="34"/>
      <c r="G18" s="34"/>
      <c r="H18" s="34"/>
      <c r="I18" s="34"/>
      <c r="J18" s="49"/>
      <c r="K18" s="34"/>
      <c r="L18" s="49"/>
      <c r="M18" s="49"/>
      <c r="N18" s="49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5.75" customHeight="1">
      <c r="A19" s="34" t="s">
        <v>52</v>
      </c>
      <c r="B19" s="35"/>
      <c r="C19" s="34"/>
      <c r="D19" s="34"/>
      <c r="E19" s="34"/>
      <c r="F19" s="34"/>
      <c r="G19" s="34"/>
      <c r="H19" s="34"/>
      <c r="I19" s="34"/>
      <c r="J19" s="49"/>
      <c r="K19" s="34"/>
      <c r="L19" s="49"/>
      <c r="M19" s="49"/>
      <c r="N19" s="49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5.75" customHeight="1">
      <c r="A20" s="34" t="s">
        <v>53</v>
      </c>
      <c r="B20" s="35"/>
      <c r="C20" s="34"/>
      <c r="D20" s="34"/>
      <c r="E20" s="34"/>
      <c r="F20" s="34"/>
      <c r="G20" s="34"/>
      <c r="H20" s="34"/>
      <c r="I20" s="34"/>
      <c r="J20" s="49"/>
      <c r="K20" s="34"/>
      <c r="L20" s="49"/>
      <c r="M20" s="49"/>
      <c r="N20" s="49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.75" customHeight="1">
      <c r="A21" s="34" t="s">
        <v>54</v>
      </c>
      <c r="B21" s="35"/>
      <c r="C21" s="34"/>
      <c r="D21" s="34"/>
      <c r="E21" s="34"/>
      <c r="F21" s="34"/>
      <c r="G21" s="34"/>
      <c r="H21" s="34"/>
      <c r="I21" s="34"/>
      <c r="J21" s="49"/>
      <c r="K21" s="34"/>
      <c r="L21" s="49"/>
      <c r="M21" s="49"/>
      <c r="N21" s="49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.75" customHeight="1">
      <c r="A22" s="34" t="s">
        <v>55</v>
      </c>
      <c r="B22" s="35"/>
      <c r="C22" s="34"/>
      <c r="D22" s="34"/>
      <c r="E22" s="34"/>
      <c r="F22" s="34"/>
      <c r="G22" s="34"/>
      <c r="H22" s="34"/>
      <c r="I22" s="34"/>
      <c r="J22" s="49"/>
      <c r="K22" s="34"/>
      <c r="L22" s="49"/>
      <c r="M22" s="49"/>
      <c r="N22" s="49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5.75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.7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.75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.75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.7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.75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.75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.7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.75" customHeight="1">
      <c r="A31" s="34"/>
      <c r="B31" s="35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.75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.75" customHeight="1">
      <c r="A33" s="34"/>
      <c r="B33" s="3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5.75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.75" customHeight="1">
      <c r="A35" s="34"/>
      <c r="B35" s="3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.75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.75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.75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>
      <c r="A39" s="34"/>
      <c r="B39" s="35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.75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.75" customHeight="1">
      <c r="A41" s="34"/>
      <c r="B41" s="35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.75" customHeight="1">
      <c r="A43" s="34"/>
      <c r="B43" s="3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.7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.75" customHeight="1">
      <c r="A45" s="34"/>
      <c r="B45" s="3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.75" customHeight="1">
      <c r="A46" s="34"/>
      <c r="B46" s="3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.75" customHeight="1">
      <c r="A47" s="34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.75" customHeight="1">
      <c r="A48" s="34"/>
      <c r="B48" s="3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>
      <c r="A49" s="34"/>
      <c r="B49" s="35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.75" customHeight="1">
      <c r="A50" s="34"/>
      <c r="B50" s="3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5.75" customHeight="1">
      <c r="A51" s="34"/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.75" customHeight="1">
      <c r="A52" s="34"/>
      <c r="B52" s="35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.75" customHeight="1">
      <c r="A53" s="34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.75" customHeight="1">
      <c r="A54" s="34"/>
      <c r="B54" s="35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5.75" customHeight="1">
      <c r="A55" s="34"/>
      <c r="B55" s="3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.75" customHeight="1">
      <c r="A56" s="34"/>
      <c r="B56" s="3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.75" customHeight="1">
      <c r="A57" s="34"/>
      <c r="B57" s="35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.75" customHeight="1">
      <c r="A58" s="34"/>
      <c r="B58" s="35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5.75" customHeight="1">
      <c r="A59" s="34"/>
      <c r="B59" s="35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.75" customHeight="1">
      <c r="A60" s="34"/>
      <c r="B60" s="35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5.75" customHeight="1">
      <c r="A61" s="34"/>
      <c r="B61" s="35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5.75" customHeight="1">
      <c r="A62" s="34"/>
      <c r="B62" s="35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5.75" customHeight="1">
      <c r="A63" s="34"/>
      <c r="B63" s="35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5.75" customHeight="1">
      <c r="A64" s="34"/>
      <c r="B64" s="3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5.75" customHeight="1">
      <c r="A65" s="34"/>
      <c r="B65" s="35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5.75" customHeight="1">
      <c r="A66" s="34"/>
      <c r="B66" s="35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5.75" customHeight="1">
      <c r="A67" s="34"/>
      <c r="B67" s="35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5.75" customHeight="1">
      <c r="A68" s="34"/>
      <c r="B68" s="35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.75" customHeight="1">
      <c r="A69" s="34"/>
      <c r="B69" s="35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.75" customHeight="1">
      <c r="A70" s="34"/>
      <c r="B70" s="35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.75" customHeight="1">
      <c r="A71" s="34"/>
      <c r="B71" s="35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.75" customHeight="1">
      <c r="A72" s="34"/>
      <c r="B72" s="35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.75" customHeight="1">
      <c r="A73" s="34"/>
      <c r="B73" s="35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.75" customHeight="1">
      <c r="A74" s="34"/>
      <c r="B74" s="35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.75" customHeight="1">
      <c r="A75" s="34"/>
      <c r="B75" s="35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customHeigh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.75" customHeight="1">
      <c r="A77" s="34"/>
      <c r="B77" s="35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.75" customHeight="1">
      <c r="A78" s="34"/>
      <c r="B78" s="35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.75" customHeight="1">
      <c r="A79" s="34"/>
      <c r="B79" s="35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.75" customHeight="1">
      <c r="A80" s="34"/>
      <c r="B80" s="35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.75" customHeight="1">
      <c r="A81" s="34"/>
      <c r="B81" s="35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.75" customHeight="1">
      <c r="A82" s="34"/>
      <c r="B82" s="35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.7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.75" customHeight="1">
      <c r="A84" s="34"/>
      <c r="B84" s="35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.75" customHeight="1">
      <c r="A85" s="34"/>
      <c r="B85" s="35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.75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.75" customHeight="1">
      <c r="A87" s="34"/>
      <c r="B87" s="35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.75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.75" customHeight="1">
      <c r="A89" s="34"/>
      <c r="B89" s="35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.7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.75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.7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.75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.75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.7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.75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.7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.75" customHeight="1">
      <c r="A98" s="34"/>
      <c r="B98" s="35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.75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.75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.75" customHeight="1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.75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.75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.75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.75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.75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.75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.75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.75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.75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.75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.75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.75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.75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.75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.75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.75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.75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.75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.75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.75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.75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.75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.75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.75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.75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.75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.75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.75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.75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.75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.75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.75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.75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.75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.75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.75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.75" customHeight="1">
      <c r="A138" s="34"/>
      <c r="B138" s="35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.75" customHeight="1">
      <c r="A139" s="34"/>
      <c r="B139" s="35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.75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.75" customHeight="1">
      <c r="A141" s="34"/>
      <c r="B141" s="35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.75" customHeight="1">
      <c r="A142" s="34"/>
      <c r="B142" s="35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.75" customHeight="1">
      <c r="A143" s="34"/>
      <c r="B143" s="35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.75" customHeight="1">
      <c r="A144" s="34"/>
      <c r="B144" s="35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.75" customHeight="1">
      <c r="A145" s="34"/>
      <c r="B145" s="35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.75" customHeight="1">
      <c r="A146" s="34"/>
      <c r="B146" s="35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.75" customHeight="1">
      <c r="A147" s="34"/>
      <c r="B147" s="35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.75" customHeight="1">
      <c r="A148" s="34"/>
      <c r="B148" s="35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.75" customHeight="1">
      <c r="A149" s="34"/>
      <c r="B149" s="35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.75" customHeight="1">
      <c r="A150" s="34"/>
      <c r="B150" s="35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.75" customHeight="1">
      <c r="A151" s="34"/>
      <c r="B151" s="35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.75" customHeight="1">
      <c r="A152" s="34"/>
      <c r="B152" s="35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.75" customHeight="1">
      <c r="A153" s="34"/>
      <c r="B153" s="35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.75" customHeight="1">
      <c r="A154" s="34"/>
      <c r="B154" s="35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.75" customHeight="1">
      <c r="A155" s="34"/>
      <c r="B155" s="35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.75" customHeight="1">
      <c r="A156" s="34"/>
      <c r="B156" s="35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.75" customHeight="1">
      <c r="A157" s="34"/>
      <c r="B157" s="35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.75" customHeight="1">
      <c r="A158" s="34"/>
      <c r="B158" s="35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.75" customHeight="1">
      <c r="A159" s="34"/>
      <c r="B159" s="35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.75" customHeight="1">
      <c r="A160" s="34"/>
      <c r="B160" s="35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.75" customHeight="1">
      <c r="A161" s="34"/>
      <c r="B161" s="35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.75" customHeight="1">
      <c r="A162" s="34"/>
      <c r="B162" s="35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.75" customHeight="1">
      <c r="A163" s="34"/>
      <c r="B163" s="35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.75" customHeight="1">
      <c r="A164" s="34"/>
      <c r="B164" s="3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.75" customHeight="1">
      <c r="A165" s="34"/>
      <c r="B165" s="35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.75" customHeight="1">
      <c r="A166" s="34"/>
      <c r="B166" s="35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.75" customHeight="1">
      <c r="A167" s="34"/>
      <c r="B167" s="35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.75" customHeight="1">
      <c r="A168" s="34"/>
      <c r="B168" s="35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.75" customHeight="1">
      <c r="A169" s="34"/>
      <c r="B169" s="35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.75" customHeight="1">
      <c r="A170" s="34"/>
      <c r="B170" s="35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.75" customHeight="1">
      <c r="A171" s="34"/>
      <c r="B171" s="35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.75" customHeight="1">
      <c r="A172" s="34"/>
      <c r="B172" s="35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.75" customHeight="1">
      <c r="A173" s="34"/>
      <c r="B173" s="35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.75" customHeight="1">
      <c r="A174" s="34"/>
      <c r="B174" s="35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.75" customHeight="1">
      <c r="A175" s="34"/>
      <c r="B175" s="35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.75" customHeight="1">
      <c r="A176" s="34"/>
      <c r="B176" s="35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.75" customHeight="1">
      <c r="A177" s="34"/>
      <c r="B177" s="35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.75" customHeight="1">
      <c r="A178" s="34"/>
      <c r="B178" s="35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.75" customHeight="1">
      <c r="A179" s="34"/>
      <c r="B179" s="35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.75" customHeight="1">
      <c r="A180" s="34"/>
      <c r="B180" s="35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.75" customHeight="1">
      <c r="A181" s="34"/>
      <c r="B181" s="35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.75" customHeight="1">
      <c r="A182" s="34"/>
      <c r="B182" s="35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.75" customHeight="1">
      <c r="A183" s="34"/>
      <c r="B183" s="35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.75" customHeight="1">
      <c r="A184" s="34"/>
      <c r="B184" s="35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.75" customHeight="1">
      <c r="A185" s="34"/>
      <c r="B185" s="35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.75" customHeight="1">
      <c r="A186" s="34"/>
      <c r="B186" s="35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.75" customHeight="1">
      <c r="A187" s="34"/>
      <c r="B187" s="35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.75" customHeight="1">
      <c r="A188" s="34"/>
      <c r="B188" s="35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.75" customHeight="1">
      <c r="A189" s="34"/>
      <c r="B189" s="35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.75" customHeight="1">
      <c r="A190" s="34"/>
      <c r="B190" s="35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.75" customHeight="1">
      <c r="A191" s="34"/>
      <c r="B191" s="35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.75" customHeight="1">
      <c r="A192" s="34"/>
      <c r="B192" s="35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.75" customHeight="1">
      <c r="A193" s="34"/>
      <c r="B193" s="35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.75" customHeight="1">
      <c r="A194" s="34"/>
      <c r="B194" s="35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.75" customHeight="1">
      <c r="A195" s="34"/>
      <c r="B195" s="35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.75" customHeight="1">
      <c r="A196" s="34"/>
      <c r="B196" s="35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.75" customHeight="1">
      <c r="A197" s="34"/>
      <c r="B197" s="35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.75" customHeight="1">
      <c r="A198" s="34"/>
      <c r="B198" s="35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.75" customHeight="1">
      <c r="A199" s="34"/>
      <c r="B199" s="35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.75" customHeight="1">
      <c r="A200" s="34"/>
      <c r="B200" s="35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.75" customHeight="1">
      <c r="A201" s="34"/>
      <c r="B201" s="35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>
      <c r="A202" s="34"/>
      <c r="B202" s="35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.75" customHeight="1">
      <c r="A203" s="34"/>
      <c r="B203" s="35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.75" customHeight="1">
      <c r="A204" s="34"/>
      <c r="B204" s="35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.75" customHeight="1">
      <c r="A205" s="34"/>
      <c r="B205" s="35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.75" customHeight="1">
      <c r="A206" s="34"/>
      <c r="B206" s="35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.75" customHeight="1">
      <c r="A207" s="34"/>
      <c r="B207" s="35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.75" customHeight="1">
      <c r="A208" s="34"/>
      <c r="B208" s="35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.75" customHeight="1">
      <c r="A209" s="34"/>
      <c r="B209" s="35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.75" customHeight="1">
      <c r="A210" s="34"/>
      <c r="B210" s="35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.75" customHeight="1">
      <c r="A211" s="34"/>
      <c r="B211" s="35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.75" customHeight="1">
      <c r="A212" s="34"/>
      <c r="B212" s="35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.75" customHeight="1">
      <c r="A213" s="34"/>
      <c r="B213" s="35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.75" customHeight="1">
      <c r="A214" s="34"/>
      <c r="B214" s="35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.75" customHeight="1">
      <c r="A215" s="34"/>
      <c r="B215" s="35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.75" customHeight="1">
      <c r="A216" s="34"/>
      <c r="B216" s="35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.75" customHeight="1">
      <c r="A217" s="34"/>
      <c r="B217" s="35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.75" customHeight="1">
      <c r="A218" s="34"/>
      <c r="B218" s="35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.75" customHeight="1">
      <c r="A219" s="34"/>
      <c r="B219" s="35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.75" customHeight="1">
      <c r="A220" s="34"/>
      <c r="B220" s="35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.75" customHeight="1">
      <c r="A221" s="34"/>
      <c r="B221" s="35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.75" customHeight="1">
      <c r="A222" s="34"/>
      <c r="B222" s="35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.75" customHeight="1">
      <c r="A223" s="34"/>
      <c r="B223" s="35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.75" customHeight="1">
      <c r="A224" s="34"/>
      <c r="B224" s="35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.75" customHeight="1">
      <c r="A225" s="34"/>
      <c r="B225" s="35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.75" customHeight="1">
      <c r="A226" s="34"/>
      <c r="B226" s="35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.75" customHeight="1">
      <c r="A227" s="34"/>
      <c r="B227" s="35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.75" customHeight="1">
      <c r="A228" s="34"/>
      <c r="B228" s="35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.75" customHeight="1">
      <c r="A229" s="34"/>
      <c r="B229" s="35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.75" customHeight="1">
      <c r="A230" s="34"/>
      <c r="B230" s="35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.75" customHeight="1">
      <c r="A231" s="34"/>
      <c r="B231" s="35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.75" customHeight="1">
      <c r="A232" s="34"/>
      <c r="B232" s="35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5.75" customHeight="1">
      <c r="A233" s="34"/>
      <c r="B233" s="35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.75" customHeight="1">
      <c r="A234" s="34"/>
      <c r="B234" s="35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>
      <c r="A235" s="34"/>
      <c r="B235" s="35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>
      <c r="A236" s="34"/>
      <c r="B236" s="35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>
      <c r="A237" s="34"/>
      <c r="B237" s="35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>
      <c r="A238" s="34"/>
      <c r="B238" s="35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>
      <c r="A239" s="34"/>
      <c r="B239" s="35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>
      <c r="A240" s="34"/>
      <c r="B240" s="35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>
      <c r="A241" s="34"/>
      <c r="B241" s="35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>
      <c r="A242" s="34"/>
      <c r="B242" s="35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>
      <c r="A243" s="34"/>
      <c r="B243" s="35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>
      <c r="A244" s="34"/>
      <c r="B244" s="35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>
      <c r="A245" s="34"/>
      <c r="B245" s="35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>
      <c r="A246" s="34"/>
      <c r="B246" s="35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>
      <c r="A247" s="34"/>
      <c r="B247" s="35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.75" customHeight="1">
      <c r="A248" s="34"/>
      <c r="B248" s="35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.75" customHeight="1">
      <c r="A249" s="34"/>
      <c r="B249" s="35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.75" customHeight="1">
      <c r="A250" s="34"/>
      <c r="B250" s="35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.75" customHeight="1">
      <c r="A251" s="34"/>
      <c r="B251" s="35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.75" customHeight="1">
      <c r="A252" s="34"/>
      <c r="B252" s="35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.75" customHeight="1">
      <c r="A253" s="34"/>
      <c r="B253" s="35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.75" customHeight="1">
      <c r="A254" s="34"/>
      <c r="B254" s="35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.75" customHeight="1">
      <c r="A255" s="34"/>
      <c r="B255" s="35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.75" customHeight="1">
      <c r="A256" s="34"/>
      <c r="B256" s="35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.75" customHeight="1">
      <c r="A257" s="34"/>
      <c r="B257" s="35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.75" customHeight="1">
      <c r="A258" s="34"/>
      <c r="B258" s="35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.75" customHeight="1">
      <c r="A259" s="34"/>
      <c r="B259" s="35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.75" customHeight="1">
      <c r="A260" s="34"/>
      <c r="B260" s="35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.75" customHeight="1">
      <c r="A261" s="34"/>
      <c r="B261" s="35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.75" customHeight="1">
      <c r="A262" s="34"/>
      <c r="B262" s="35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.75" customHeight="1">
      <c r="A263" s="34"/>
      <c r="B263" s="35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.75" customHeight="1">
      <c r="A264" s="34"/>
      <c r="B264" s="35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.75" customHeight="1">
      <c r="A265" s="34"/>
      <c r="B265" s="35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.75" customHeight="1">
      <c r="A266" s="34"/>
      <c r="B266" s="35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.75" customHeight="1">
      <c r="A267" s="34"/>
      <c r="B267" s="35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.75" customHeight="1">
      <c r="A268" s="34"/>
      <c r="B268" s="35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.75" customHeight="1">
      <c r="A269" s="34"/>
      <c r="B269" s="35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.75" customHeight="1">
      <c r="A270" s="34"/>
      <c r="B270" s="35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.75" customHeight="1">
      <c r="A271" s="34"/>
      <c r="B271" s="35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.75" customHeight="1">
      <c r="A272" s="34"/>
      <c r="B272" s="35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.75" customHeight="1">
      <c r="A273" s="34"/>
      <c r="B273" s="35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.75" customHeight="1">
      <c r="A274" s="34"/>
      <c r="B274" s="35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.75" customHeight="1">
      <c r="A275" s="34"/>
      <c r="B275" s="35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.75" customHeight="1">
      <c r="A276" s="34"/>
      <c r="B276" s="35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.75" customHeight="1">
      <c r="A277" s="34"/>
      <c r="B277" s="35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.75" customHeight="1">
      <c r="A278" s="34"/>
      <c r="B278" s="35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.75" customHeight="1">
      <c r="A279" s="34"/>
      <c r="B279" s="35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.75" customHeight="1">
      <c r="A280" s="34"/>
      <c r="B280" s="35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.75" customHeight="1">
      <c r="A281" s="34"/>
      <c r="B281" s="35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.75" customHeight="1">
      <c r="A282" s="34"/>
      <c r="B282" s="35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.75" customHeight="1">
      <c r="A283" s="34"/>
      <c r="B283" s="35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.75" customHeight="1">
      <c r="A284" s="34"/>
      <c r="B284" s="35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>
      <c r="A285" s="34"/>
      <c r="B285" s="35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>
      <c r="A286" s="34"/>
      <c r="B286" s="35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>
      <c r="A287" s="34"/>
      <c r="B287" s="35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>
      <c r="A288" s="34"/>
      <c r="B288" s="35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>
      <c r="A289" s="34"/>
      <c r="B289" s="35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>
      <c r="A290" s="34"/>
      <c r="B290" s="35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>
      <c r="A291" s="34"/>
      <c r="B291" s="35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>
      <c r="A292" s="34"/>
      <c r="B292" s="35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>
      <c r="A293" s="34"/>
      <c r="B293" s="35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>
      <c r="A294" s="34"/>
      <c r="B294" s="35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>
      <c r="A295" s="34"/>
      <c r="B295" s="35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>
      <c r="A296" s="34"/>
      <c r="B296" s="35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>
      <c r="A297" s="34"/>
      <c r="B297" s="35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>
      <c r="A298" s="34"/>
      <c r="B298" s="35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>
      <c r="A299" s="34"/>
      <c r="B299" s="35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>
      <c r="A300" s="34"/>
      <c r="B300" s="35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>
      <c r="A301" s="34"/>
      <c r="B301" s="35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>
      <c r="A302" s="34"/>
      <c r="B302" s="35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>
      <c r="A303" s="34"/>
      <c r="B303" s="35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>
      <c r="A304" s="34"/>
      <c r="B304" s="35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>
      <c r="A305" s="34"/>
      <c r="B305" s="35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>
      <c r="A306" s="34"/>
      <c r="B306" s="35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>
      <c r="A307" s="34"/>
      <c r="B307" s="35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>
      <c r="A308" s="34"/>
      <c r="B308" s="35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>
      <c r="A309" s="34"/>
      <c r="B309" s="35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>
      <c r="A310" s="34"/>
      <c r="B310" s="35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>
      <c r="A311" s="34"/>
      <c r="B311" s="35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>
      <c r="A312" s="34"/>
      <c r="B312" s="35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>
      <c r="A313" s="34"/>
      <c r="B313" s="35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>
      <c r="A314" s="34"/>
      <c r="B314" s="35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>
      <c r="A315" s="34"/>
      <c r="B315" s="35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>
      <c r="A316" s="34"/>
      <c r="B316" s="35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>
      <c r="A317" s="34"/>
      <c r="B317" s="35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>
      <c r="A318" s="34"/>
      <c r="B318" s="35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>
      <c r="A319" s="34"/>
      <c r="B319" s="35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>
      <c r="A320" s="34"/>
      <c r="B320" s="35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>
      <c r="A321" s="34"/>
      <c r="B321" s="35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>
      <c r="A322" s="34"/>
      <c r="B322" s="35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>
      <c r="A323" s="34"/>
      <c r="B323" s="35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>
      <c r="A324" s="34"/>
      <c r="B324" s="35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>
      <c r="A325" s="34"/>
      <c r="B325" s="35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>
      <c r="A326" s="34"/>
      <c r="B326" s="35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>
      <c r="A327" s="34"/>
      <c r="B327" s="35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>
      <c r="A328" s="34"/>
      <c r="B328" s="35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>
      <c r="A329" s="34"/>
      <c r="B329" s="35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>
      <c r="A330" s="34"/>
      <c r="B330" s="35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>
      <c r="A331" s="34"/>
      <c r="B331" s="35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>
      <c r="A332" s="34"/>
      <c r="B332" s="35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>
      <c r="A333" s="34"/>
      <c r="B333" s="35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>
      <c r="A334" s="34"/>
      <c r="B334" s="35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>
      <c r="A335" s="34"/>
      <c r="B335" s="35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>
      <c r="A336" s="34"/>
      <c r="B336" s="35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>
      <c r="A337" s="34"/>
      <c r="B337" s="35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>
      <c r="A338" s="34"/>
      <c r="B338" s="35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>
      <c r="A339" s="34"/>
      <c r="B339" s="35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>
      <c r="A340" s="34"/>
      <c r="B340" s="35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>
      <c r="A341" s="34"/>
      <c r="B341" s="35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>
      <c r="A342" s="34"/>
      <c r="B342" s="35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>
      <c r="A343" s="34"/>
      <c r="B343" s="35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>
      <c r="A344" s="34"/>
      <c r="B344" s="35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>
      <c r="A345" s="34"/>
      <c r="B345" s="35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>
      <c r="A346" s="34"/>
      <c r="B346" s="35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>
      <c r="A347" s="34"/>
      <c r="B347" s="35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>
      <c r="A348" s="34"/>
      <c r="B348" s="35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>
      <c r="A349" s="34"/>
      <c r="B349" s="35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>
      <c r="A350" s="34"/>
      <c r="B350" s="35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>
      <c r="A351" s="34"/>
      <c r="B351" s="35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>
      <c r="A352" s="34"/>
      <c r="B352" s="35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>
      <c r="A353" s="34"/>
      <c r="B353" s="35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>
      <c r="A354" s="34"/>
      <c r="B354" s="35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>
      <c r="A355" s="34"/>
      <c r="B355" s="35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>
      <c r="A356" s="34"/>
      <c r="B356" s="35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>
      <c r="A357" s="34"/>
      <c r="B357" s="35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>
      <c r="A358" s="34"/>
      <c r="B358" s="35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>
      <c r="A359" s="34"/>
      <c r="B359" s="35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>
      <c r="A360" s="34"/>
      <c r="B360" s="35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>
      <c r="A361" s="34"/>
      <c r="B361" s="35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>
      <c r="A362" s="34"/>
      <c r="B362" s="35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>
      <c r="A363" s="34"/>
      <c r="B363" s="35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>
      <c r="A364" s="34"/>
      <c r="B364" s="35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>
      <c r="A365" s="34"/>
      <c r="B365" s="35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>
      <c r="A366" s="34"/>
      <c r="B366" s="35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>
      <c r="A367" s="34"/>
      <c r="B367" s="35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>
      <c r="A368" s="34"/>
      <c r="B368" s="35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>
      <c r="A369" s="34"/>
      <c r="B369" s="35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>
      <c r="A370" s="34"/>
      <c r="B370" s="35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>
      <c r="A371" s="34"/>
      <c r="B371" s="35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>
      <c r="A372" s="34"/>
      <c r="B372" s="35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>
      <c r="A373" s="34"/>
      <c r="B373" s="35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>
      <c r="A374" s="34"/>
      <c r="B374" s="35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>
      <c r="A375" s="34"/>
      <c r="B375" s="35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>
      <c r="A376" s="34"/>
      <c r="B376" s="35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>
      <c r="A377" s="34"/>
      <c r="B377" s="35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>
      <c r="A378" s="34"/>
      <c r="B378" s="35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>
      <c r="A379" s="34"/>
      <c r="B379" s="35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>
      <c r="A380" s="34"/>
      <c r="B380" s="35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>
      <c r="A381" s="34"/>
      <c r="B381" s="35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>
      <c r="A382" s="34"/>
      <c r="B382" s="35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>
      <c r="A383" s="34"/>
      <c r="B383" s="35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>
      <c r="A384" s="34"/>
      <c r="B384" s="35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>
      <c r="A385" s="34"/>
      <c r="B385" s="35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>
      <c r="A386" s="34"/>
      <c r="B386" s="35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>
      <c r="A387" s="34"/>
      <c r="B387" s="35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>
      <c r="A388" s="34"/>
      <c r="B388" s="35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>
      <c r="A389" s="34"/>
      <c r="B389" s="35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>
      <c r="A390" s="34"/>
      <c r="B390" s="35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>
      <c r="A391" s="34"/>
      <c r="B391" s="35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>
      <c r="A392" s="34"/>
      <c r="B392" s="35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>
      <c r="A393" s="34"/>
      <c r="B393" s="35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>
      <c r="A394" s="34"/>
      <c r="B394" s="35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>
      <c r="A395" s="34"/>
      <c r="B395" s="35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>
      <c r="A396" s="34"/>
      <c r="B396" s="35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>
      <c r="A397" s="34"/>
      <c r="B397" s="35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>
      <c r="A398" s="34"/>
      <c r="B398" s="35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>
      <c r="A399" s="34"/>
      <c r="B399" s="35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>
      <c r="A400" s="34"/>
      <c r="B400" s="35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>
      <c r="A401" s="34"/>
      <c r="B401" s="35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>
      <c r="A402" s="34"/>
      <c r="B402" s="35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>
      <c r="A403" s="34"/>
      <c r="B403" s="35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>
      <c r="A404" s="34"/>
      <c r="B404" s="35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>
      <c r="A405" s="34"/>
      <c r="B405" s="35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>
      <c r="A406" s="34"/>
      <c r="B406" s="35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>
      <c r="A407" s="34"/>
      <c r="B407" s="35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>
      <c r="A408" s="34"/>
      <c r="B408" s="35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>
      <c r="A409" s="34"/>
      <c r="B409" s="35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>
      <c r="A410" s="34"/>
      <c r="B410" s="35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>
      <c r="A411" s="34"/>
      <c r="B411" s="35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>
      <c r="A412" s="34"/>
      <c r="B412" s="35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>
      <c r="A413" s="34"/>
      <c r="B413" s="35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>
      <c r="A414" s="34"/>
      <c r="B414" s="35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>
      <c r="A415" s="34"/>
      <c r="B415" s="35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>
      <c r="A416" s="34"/>
      <c r="B416" s="35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>
      <c r="A417" s="34"/>
      <c r="B417" s="35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>
      <c r="A418" s="34"/>
      <c r="B418" s="35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>
      <c r="A419" s="34"/>
      <c r="B419" s="35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>
      <c r="A420" s="34"/>
      <c r="B420" s="35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>
      <c r="A421" s="34"/>
      <c r="B421" s="35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>
      <c r="A422" s="34"/>
      <c r="B422" s="35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>
      <c r="A423" s="34"/>
      <c r="B423" s="35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>
      <c r="A424" s="34"/>
      <c r="B424" s="35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>
      <c r="A425" s="34"/>
      <c r="B425" s="35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>
      <c r="A426" s="34"/>
      <c r="B426" s="35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>
      <c r="A427" s="34"/>
      <c r="B427" s="35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>
      <c r="A428" s="34"/>
      <c r="B428" s="35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>
      <c r="A429" s="34"/>
      <c r="B429" s="35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>
      <c r="A430" s="34"/>
      <c r="B430" s="35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>
      <c r="A431" s="34"/>
      <c r="B431" s="35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>
      <c r="A432" s="34"/>
      <c r="B432" s="35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>
      <c r="A433" s="34"/>
      <c r="B433" s="35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>
      <c r="A434" s="34"/>
      <c r="B434" s="35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>
      <c r="A435" s="34"/>
      <c r="B435" s="35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>
      <c r="A436" s="34"/>
      <c r="B436" s="35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>
      <c r="A437" s="34"/>
      <c r="B437" s="35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>
      <c r="A438" s="34"/>
      <c r="B438" s="35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>
      <c r="A439" s="34"/>
      <c r="B439" s="35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>
      <c r="A440" s="34"/>
      <c r="B440" s="35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.75" customHeight="1">
      <c r="A441" s="34"/>
      <c r="B441" s="35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.75" customHeight="1">
      <c r="A442" s="34"/>
      <c r="B442" s="35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>
      <c r="A443" s="34"/>
      <c r="B443" s="35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>
      <c r="A444" s="34"/>
      <c r="B444" s="35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>
      <c r="A445" s="34"/>
      <c r="B445" s="35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>
      <c r="A446" s="34"/>
      <c r="B446" s="35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>
      <c r="A447" s="34"/>
      <c r="B447" s="35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>
      <c r="A448" s="34"/>
      <c r="B448" s="35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>
      <c r="A449" s="34"/>
      <c r="B449" s="35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>
      <c r="A450" s="34"/>
      <c r="B450" s="35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>
      <c r="A451" s="34"/>
      <c r="B451" s="35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>
      <c r="A452" s="34"/>
      <c r="B452" s="35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>
      <c r="A453" s="34"/>
      <c r="B453" s="35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>
      <c r="A454" s="34"/>
      <c r="B454" s="35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>
      <c r="A455" s="34"/>
      <c r="B455" s="35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>
      <c r="A456" s="34"/>
      <c r="B456" s="35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>
      <c r="A457" s="34"/>
      <c r="B457" s="35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>
      <c r="A458" s="34"/>
      <c r="B458" s="35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>
      <c r="A459" s="34"/>
      <c r="B459" s="35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>
      <c r="A460" s="34"/>
      <c r="B460" s="35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>
      <c r="A461" s="34"/>
      <c r="B461" s="35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>
      <c r="A462" s="34"/>
      <c r="B462" s="35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>
      <c r="A463" s="34"/>
      <c r="B463" s="35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>
      <c r="A464" s="34"/>
      <c r="B464" s="35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>
      <c r="A465" s="34"/>
      <c r="B465" s="35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>
      <c r="A466" s="34"/>
      <c r="B466" s="35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>
      <c r="A467" s="34"/>
      <c r="B467" s="35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>
      <c r="A468" s="34"/>
      <c r="B468" s="35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>
      <c r="A469" s="34"/>
      <c r="B469" s="35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>
      <c r="A470" s="34"/>
      <c r="B470" s="35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>
      <c r="A471" s="34"/>
      <c r="B471" s="35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>
      <c r="A472" s="34"/>
      <c r="B472" s="35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>
      <c r="A473" s="34"/>
      <c r="B473" s="35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>
      <c r="A474" s="34"/>
      <c r="B474" s="35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>
      <c r="A475" s="34"/>
      <c r="B475" s="35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>
      <c r="A476" s="34"/>
      <c r="B476" s="35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>
      <c r="A477" s="34"/>
      <c r="B477" s="35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>
      <c r="A478" s="34"/>
      <c r="B478" s="35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>
      <c r="A479" s="34"/>
      <c r="B479" s="35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>
      <c r="A480" s="34"/>
      <c r="B480" s="35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>
      <c r="A481" s="34"/>
      <c r="B481" s="35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>
      <c r="A482" s="34"/>
      <c r="B482" s="35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>
      <c r="A483" s="34"/>
      <c r="B483" s="35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>
      <c r="A484" s="34"/>
      <c r="B484" s="35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>
      <c r="A485" s="34"/>
      <c r="B485" s="35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>
      <c r="A486" s="34"/>
      <c r="B486" s="35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>
      <c r="A487" s="34"/>
      <c r="B487" s="35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>
      <c r="A488" s="34"/>
      <c r="B488" s="35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>
      <c r="A489" s="34"/>
      <c r="B489" s="35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>
      <c r="A490" s="34"/>
      <c r="B490" s="35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>
      <c r="A491" s="34"/>
      <c r="B491" s="35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>
      <c r="A492" s="34"/>
      <c r="B492" s="35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>
      <c r="A493" s="34"/>
      <c r="B493" s="35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>
      <c r="A494" s="34"/>
      <c r="B494" s="35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>
      <c r="A495" s="34"/>
      <c r="B495" s="35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>
      <c r="A496" s="34"/>
      <c r="B496" s="35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>
      <c r="A497" s="34"/>
      <c r="B497" s="35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>
      <c r="A498" s="34"/>
      <c r="B498" s="35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>
      <c r="A499" s="34"/>
      <c r="B499" s="35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>
      <c r="A500" s="34"/>
      <c r="B500" s="35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>
      <c r="A501" s="34"/>
      <c r="B501" s="35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>
      <c r="A502" s="34"/>
      <c r="B502" s="35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>
      <c r="A503" s="34"/>
      <c r="B503" s="35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>
      <c r="A504" s="34"/>
      <c r="B504" s="35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>
      <c r="A505" s="34"/>
      <c r="B505" s="35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>
      <c r="A506" s="34"/>
      <c r="B506" s="35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>
      <c r="A507" s="34"/>
      <c r="B507" s="35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>
      <c r="A508" s="34"/>
      <c r="B508" s="35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>
      <c r="A509" s="34"/>
      <c r="B509" s="35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>
      <c r="A510" s="34"/>
      <c r="B510" s="35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>
      <c r="A511" s="34"/>
      <c r="B511" s="35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>
      <c r="A512" s="34"/>
      <c r="B512" s="35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>
      <c r="A513" s="34"/>
      <c r="B513" s="35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>
      <c r="A514" s="34"/>
      <c r="B514" s="35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>
      <c r="A515" s="34"/>
      <c r="B515" s="35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>
      <c r="A516" s="34"/>
      <c r="B516" s="35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>
      <c r="A517" s="34"/>
      <c r="B517" s="35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>
      <c r="A518" s="34"/>
      <c r="B518" s="35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>
      <c r="A519" s="34"/>
      <c r="B519" s="35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>
      <c r="A520" s="34"/>
      <c r="B520" s="35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>
      <c r="A521" s="34"/>
      <c r="B521" s="35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>
      <c r="A522" s="34"/>
      <c r="B522" s="35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>
      <c r="A523" s="34"/>
      <c r="B523" s="35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>
      <c r="A524" s="34"/>
      <c r="B524" s="35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>
      <c r="A525" s="34"/>
      <c r="B525" s="35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>
      <c r="A526" s="34"/>
      <c r="B526" s="35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>
      <c r="A527" s="34"/>
      <c r="B527" s="35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>
      <c r="A528" s="34"/>
      <c r="B528" s="35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>
      <c r="A529" s="34"/>
      <c r="B529" s="35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>
      <c r="A530" s="34"/>
      <c r="B530" s="35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>
      <c r="A531" s="34"/>
      <c r="B531" s="35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>
      <c r="A532" s="34"/>
      <c r="B532" s="35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>
      <c r="A533" s="34"/>
      <c r="B533" s="35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>
      <c r="A534" s="34"/>
      <c r="B534" s="35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>
      <c r="A535" s="34"/>
      <c r="B535" s="35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>
      <c r="A536" s="34"/>
      <c r="B536" s="35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>
      <c r="A537" s="34"/>
      <c r="B537" s="35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>
      <c r="A538" s="34"/>
      <c r="B538" s="35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>
      <c r="A539" s="34"/>
      <c r="B539" s="35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>
      <c r="A540" s="34"/>
      <c r="B540" s="35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>
      <c r="A541" s="34"/>
      <c r="B541" s="35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>
      <c r="A542" s="34"/>
      <c r="B542" s="35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>
      <c r="A543" s="34"/>
      <c r="B543" s="35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>
      <c r="A544" s="34"/>
      <c r="B544" s="35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>
      <c r="A545" s="34"/>
      <c r="B545" s="35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>
      <c r="A546" s="34"/>
      <c r="B546" s="35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>
      <c r="A547" s="34"/>
      <c r="B547" s="35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>
      <c r="A548" s="34"/>
      <c r="B548" s="35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>
      <c r="A549" s="34"/>
      <c r="B549" s="35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>
      <c r="A550" s="34"/>
      <c r="B550" s="35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>
      <c r="A551" s="34"/>
      <c r="B551" s="35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>
      <c r="A552" s="34"/>
      <c r="B552" s="35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>
      <c r="A553" s="34"/>
      <c r="B553" s="35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>
      <c r="A554" s="34"/>
      <c r="B554" s="35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>
      <c r="A555" s="34"/>
      <c r="B555" s="35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>
      <c r="A556" s="34"/>
      <c r="B556" s="35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>
      <c r="A557" s="34"/>
      <c r="B557" s="35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>
      <c r="A558" s="34"/>
      <c r="B558" s="35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>
      <c r="A559" s="34"/>
      <c r="B559" s="35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>
      <c r="A560" s="34"/>
      <c r="B560" s="35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>
      <c r="A561" s="34"/>
      <c r="B561" s="35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>
      <c r="A562" s="34"/>
      <c r="B562" s="35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>
      <c r="A563" s="34"/>
      <c r="B563" s="35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>
      <c r="A564" s="34"/>
      <c r="B564" s="35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>
      <c r="A565" s="34"/>
      <c r="B565" s="35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>
      <c r="A566" s="34"/>
      <c r="B566" s="35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>
      <c r="A567" s="34"/>
      <c r="B567" s="35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>
      <c r="A568" s="34"/>
      <c r="B568" s="35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>
      <c r="A569" s="34"/>
      <c r="B569" s="35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>
      <c r="A570" s="34"/>
      <c r="B570" s="35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>
      <c r="A571" s="34"/>
      <c r="B571" s="35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>
      <c r="A572" s="34"/>
      <c r="B572" s="35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>
      <c r="A573" s="34"/>
      <c r="B573" s="35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>
      <c r="A574" s="34"/>
      <c r="B574" s="35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>
      <c r="A575" s="34"/>
      <c r="B575" s="35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>
      <c r="A576" s="34"/>
      <c r="B576" s="35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>
      <c r="A577" s="34"/>
      <c r="B577" s="35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>
      <c r="A578" s="34"/>
      <c r="B578" s="35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>
      <c r="A579" s="34"/>
      <c r="B579" s="35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>
      <c r="A580" s="34"/>
      <c r="B580" s="35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>
      <c r="A581" s="34"/>
      <c r="B581" s="35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>
      <c r="A582" s="34"/>
      <c r="B582" s="35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>
      <c r="A583" s="34"/>
      <c r="B583" s="35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>
      <c r="A584" s="34"/>
      <c r="B584" s="35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>
      <c r="A585" s="34"/>
      <c r="B585" s="35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>
      <c r="A586" s="34"/>
      <c r="B586" s="35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>
      <c r="A587" s="34"/>
      <c r="B587" s="35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>
      <c r="A588" s="34"/>
      <c r="B588" s="35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>
      <c r="A589" s="34"/>
      <c r="B589" s="35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>
      <c r="A590" s="34"/>
      <c r="B590" s="35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>
      <c r="A591" s="34"/>
      <c r="B591" s="35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>
      <c r="A592" s="34"/>
      <c r="B592" s="35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>
      <c r="A593" s="34"/>
      <c r="B593" s="35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>
      <c r="A594" s="34"/>
      <c r="B594" s="35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>
      <c r="A595" s="34"/>
      <c r="B595" s="35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>
      <c r="A596" s="34"/>
      <c r="B596" s="35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>
      <c r="A597" s="34"/>
      <c r="B597" s="35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>
      <c r="A598" s="34"/>
      <c r="B598" s="35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>
      <c r="A599" s="34"/>
      <c r="B599" s="35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>
      <c r="A600" s="34"/>
      <c r="B600" s="35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>
      <c r="A601" s="34"/>
      <c r="B601" s="35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>
      <c r="A602" s="34"/>
      <c r="B602" s="35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>
      <c r="A603" s="34"/>
      <c r="B603" s="35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>
      <c r="A604" s="34"/>
      <c r="B604" s="35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>
      <c r="A605" s="34"/>
      <c r="B605" s="35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>
      <c r="A606" s="34"/>
      <c r="B606" s="35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>
      <c r="A607" s="34"/>
      <c r="B607" s="35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>
      <c r="A608" s="34"/>
      <c r="B608" s="35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>
      <c r="A609" s="34"/>
      <c r="B609" s="35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>
      <c r="A610" s="34"/>
      <c r="B610" s="35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>
      <c r="A611" s="34"/>
      <c r="B611" s="35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>
      <c r="A612" s="34"/>
      <c r="B612" s="35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>
      <c r="A613" s="34"/>
      <c r="B613" s="35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>
      <c r="A614" s="34"/>
      <c r="B614" s="35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>
      <c r="A615" s="34"/>
      <c r="B615" s="35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>
      <c r="A616" s="34"/>
      <c r="B616" s="35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>
      <c r="A617" s="34"/>
      <c r="B617" s="35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>
      <c r="A618" s="34"/>
      <c r="B618" s="35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>
      <c r="A619" s="34"/>
      <c r="B619" s="35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>
      <c r="A620" s="34"/>
      <c r="B620" s="35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>
      <c r="A621" s="34"/>
      <c r="B621" s="35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>
      <c r="A622" s="34"/>
      <c r="B622" s="35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>
      <c r="A623" s="34"/>
      <c r="B623" s="35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>
      <c r="A624" s="34"/>
      <c r="B624" s="35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>
      <c r="A625" s="34"/>
      <c r="B625" s="35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>
      <c r="A626" s="34"/>
      <c r="B626" s="35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>
      <c r="A627" s="34"/>
      <c r="B627" s="35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>
      <c r="A628" s="34"/>
      <c r="B628" s="35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>
      <c r="A629" s="34"/>
      <c r="B629" s="35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>
      <c r="A630" s="34"/>
      <c r="B630" s="35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>
      <c r="A631" s="34"/>
      <c r="B631" s="35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>
      <c r="A632" s="34"/>
      <c r="B632" s="35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>
      <c r="A633" s="34"/>
      <c r="B633" s="35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>
      <c r="A634" s="34"/>
      <c r="B634" s="35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>
      <c r="A635" s="34"/>
      <c r="B635" s="35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>
      <c r="A636" s="34"/>
      <c r="B636" s="35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>
      <c r="A637" s="34"/>
      <c r="B637" s="35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>
      <c r="A638" s="34"/>
      <c r="B638" s="35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>
      <c r="A639" s="34"/>
      <c r="B639" s="35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>
      <c r="A640" s="34"/>
      <c r="B640" s="35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>
      <c r="A641" s="34"/>
      <c r="B641" s="35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>
      <c r="A642" s="34"/>
      <c r="B642" s="35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>
      <c r="A643" s="34"/>
      <c r="B643" s="35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>
      <c r="A644" s="34"/>
      <c r="B644" s="35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>
      <c r="A645" s="34"/>
      <c r="B645" s="35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>
      <c r="A646" s="34"/>
      <c r="B646" s="35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>
      <c r="A647" s="34"/>
      <c r="B647" s="35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>
      <c r="A648" s="34"/>
      <c r="B648" s="35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>
      <c r="A649" s="34"/>
      <c r="B649" s="35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>
      <c r="A650" s="34"/>
      <c r="B650" s="35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>
      <c r="A651" s="34"/>
      <c r="B651" s="35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>
      <c r="A652" s="34"/>
      <c r="B652" s="35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>
      <c r="A653" s="34"/>
      <c r="B653" s="35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>
      <c r="A654" s="34"/>
      <c r="B654" s="35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>
      <c r="A655" s="34"/>
      <c r="B655" s="35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>
      <c r="A656" s="34"/>
      <c r="B656" s="35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>
      <c r="A657" s="34"/>
      <c r="B657" s="35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>
      <c r="A658" s="34"/>
      <c r="B658" s="35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>
      <c r="A659" s="34"/>
      <c r="B659" s="35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>
      <c r="A660" s="34"/>
      <c r="B660" s="35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>
      <c r="A661" s="34"/>
      <c r="B661" s="35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>
      <c r="A662" s="34"/>
      <c r="B662" s="35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>
      <c r="A663" s="34"/>
      <c r="B663" s="35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>
      <c r="A664" s="34"/>
      <c r="B664" s="35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>
      <c r="A665" s="34"/>
      <c r="B665" s="35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>
      <c r="A666" s="34"/>
      <c r="B666" s="35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>
      <c r="A667" s="34"/>
      <c r="B667" s="35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>
      <c r="A668" s="34"/>
      <c r="B668" s="35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>
      <c r="A669" s="34"/>
      <c r="B669" s="35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>
      <c r="A670" s="34"/>
      <c r="B670" s="35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>
      <c r="A671" s="34"/>
      <c r="B671" s="35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>
      <c r="A672" s="34"/>
      <c r="B672" s="35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>
      <c r="A673" s="34"/>
      <c r="B673" s="35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>
      <c r="A674" s="34"/>
      <c r="B674" s="35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>
      <c r="A675" s="34"/>
      <c r="B675" s="35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>
      <c r="A676" s="34"/>
      <c r="B676" s="35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>
      <c r="A677" s="34"/>
      <c r="B677" s="35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>
      <c r="A678" s="34"/>
      <c r="B678" s="35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>
      <c r="A679" s="34"/>
      <c r="B679" s="35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>
      <c r="A680" s="34"/>
      <c r="B680" s="35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>
      <c r="A681" s="34"/>
      <c r="B681" s="35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>
      <c r="A682" s="34"/>
      <c r="B682" s="35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>
      <c r="A683" s="34"/>
      <c r="B683" s="35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>
      <c r="A684" s="34"/>
      <c r="B684" s="35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>
      <c r="A685" s="34"/>
      <c r="B685" s="35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>
      <c r="A686" s="34"/>
      <c r="B686" s="35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>
      <c r="A687" s="34"/>
      <c r="B687" s="35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>
      <c r="A688" s="34"/>
      <c r="B688" s="35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>
      <c r="A689" s="34"/>
      <c r="B689" s="35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>
      <c r="A690" s="34"/>
      <c r="B690" s="35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>
      <c r="A691" s="34"/>
      <c r="B691" s="35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>
      <c r="A692" s="34"/>
      <c r="B692" s="35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>
      <c r="A693" s="34"/>
      <c r="B693" s="35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>
      <c r="A694" s="34"/>
      <c r="B694" s="35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>
      <c r="A695" s="34"/>
      <c r="B695" s="35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>
      <c r="A696" s="34"/>
      <c r="B696" s="35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>
      <c r="A697" s="34"/>
      <c r="B697" s="35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>
      <c r="A698" s="34"/>
      <c r="B698" s="35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>
      <c r="A699" s="34"/>
      <c r="B699" s="35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>
      <c r="A700" s="34"/>
      <c r="B700" s="35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>
      <c r="A701" s="34"/>
      <c r="B701" s="35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>
      <c r="A702" s="34"/>
      <c r="B702" s="35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>
      <c r="A703" s="34"/>
      <c r="B703" s="35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>
      <c r="A704" s="34"/>
      <c r="B704" s="35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>
      <c r="A705" s="34"/>
      <c r="B705" s="35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>
      <c r="A706" s="34"/>
      <c r="B706" s="35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>
      <c r="A707" s="34"/>
      <c r="B707" s="35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>
      <c r="A708" s="34"/>
      <c r="B708" s="35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>
      <c r="A709" s="34"/>
      <c r="B709" s="35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>
      <c r="A710" s="34"/>
      <c r="B710" s="35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>
      <c r="A711" s="34"/>
      <c r="B711" s="35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>
      <c r="A712" s="34"/>
      <c r="B712" s="35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>
      <c r="A713" s="34"/>
      <c r="B713" s="35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>
      <c r="A714" s="34"/>
      <c r="B714" s="35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>
      <c r="A715" s="34"/>
      <c r="B715" s="35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>
      <c r="A716" s="34"/>
      <c r="B716" s="35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>
      <c r="A717" s="34"/>
      <c r="B717" s="35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>
      <c r="A718" s="34"/>
      <c r="B718" s="35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>
      <c r="A719" s="34"/>
      <c r="B719" s="35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>
      <c r="A720" s="34"/>
      <c r="B720" s="35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>
      <c r="A721" s="34"/>
      <c r="B721" s="35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>
      <c r="A722" s="34"/>
      <c r="B722" s="35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>
      <c r="A723" s="34"/>
      <c r="B723" s="35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>
      <c r="A724" s="34"/>
      <c r="B724" s="35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>
      <c r="A725" s="34"/>
      <c r="B725" s="35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>
      <c r="A726" s="34"/>
      <c r="B726" s="35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>
      <c r="A727" s="34"/>
      <c r="B727" s="35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>
      <c r="A728" s="34"/>
      <c r="B728" s="35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>
      <c r="A729" s="34"/>
      <c r="B729" s="35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>
      <c r="A730" s="34"/>
      <c r="B730" s="35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>
      <c r="A731" s="34"/>
      <c r="B731" s="35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>
      <c r="A732" s="34"/>
      <c r="B732" s="35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>
      <c r="A733" s="34"/>
      <c r="B733" s="35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>
      <c r="A734" s="34"/>
      <c r="B734" s="35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>
      <c r="A735" s="34"/>
      <c r="B735" s="35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>
      <c r="A736" s="34"/>
      <c r="B736" s="35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>
      <c r="A737" s="34"/>
      <c r="B737" s="35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>
      <c r="A738" s="34"/>
      <c r="B738" s="35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>
      <c r="A739" s="34"/>
      <c r="B739" s="35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>
      <c r="A740" s="34"/>
      <c r="B740" s="35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>
      <c r="A741" s="34"/>
      <c r="B741" s="35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>
      <c r="A742" s="34"/>
      <c r="B742" s="35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>
      <c r="A743" s="34"/>
      <c r="B743" s="35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>
      <c r="A744" s="34"/>
      <c r="B744" s="35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>
      <c r="A745" s="34"/>
      <c r="B745" s="35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>
      <c r="A746" s="34"/>
      <c r="B746" s="35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>
      <c r="A747" s="34"/>
      <c r="B747" s="35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>
      <c r="A748" s="34"/>
      <c r="B748" s="35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>
      <c r="A749" s="34"/>
      <c r="B749" s="35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>
      <c r="A750" s="34"/>
      <c r="B750" s="35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>
      <c r="A751" s="34"/>
      <c r="B751" s="35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>
      <c r="A752" s="34"/>
      <c r="B752" s="35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>
      <c r="A753" s="34"/>
      <c r="B753" s="35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>
      <c r="A754" s="34"/>
      <c r="B754" s="35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>
      <c r="A755" s="34"/>
      <c r="B755" s="35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>
      <c r="A756" s="34"/>
      <c r="B756" s="35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>
      <c r="A757" s="34"/>
      <c r="B757" s="35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>
      <c r="A758" s="34"/>
      <c r="B758" s="35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>
      <c r="A759" s="34"/>
      <c r="B759" s="35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>
      <c r="A760" s="34"/>
      <c r="B760" s="35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>
      <c r="A761" s="34"/>
      <c r="B761" s="35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>
      <c r="A762" s="34"/>
      <c r="B762" s="35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>
      <c r="A763" s="34"/>
      <c r="B763" s="35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>
      <c r="A764" s="34"/>
      <c r="B764" s="35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>
      <c r="A765" s="34"/>
      <c r="B765" s="35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>
      <c r="A766" s="34"/>
      <c r="B766" s="35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>
      <c r="A767" s="34"/>
      <c r="B767" s="35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>
      <c r="A768" s="34"/>
      <c r="B768" s="35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>
      <c r="A769" s="34"/>
      <c r="B769" s="35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>
      <c r="A770" s="34"/>
      <c r="B770" s="35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>
      <c r="A771" s="34"/>
      <c r="B771" s="35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>
      <c r="A772" s="34"/>
      <c r="B772" s="35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>
      <c r="A773" s="34"/>
      <c r="B773" s="35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>
      <c r="A774" s="34"/>
      <c r="B774" s="35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>
      <c r="A775" s="34"/>
      <c r="B775" s="35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>
      <c r="A776" s="34"/>
      <c r="B776" s="35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>
      <c r="A777" s="34"/>
      <c r="B777" s="35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>
      <c r="A778" s="34"/>
      <c r="B778" s="35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>
      <c r="A779" s="34"/>
      <c r="B779" s="35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>
      <c r="A780" s="34"/>
      <c r="B780" s="35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>
      <c r="A781" s="34"/>
      <c r="B781" s="35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>
      <c r="A782" s="34"/>
      <c r="B782" s="35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>
      <c r="A783" s="34"/>
      <c r="B783" s="35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>
      <c r="A784" s="34"/>
      <c r="B784" s="35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>
      <c r="A785" s="34"/>
      <c r="B785" s="35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>
      <c r="A786" s="34"/>
      <c r="B786" s="35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>
      <c r="A787" s="34"/>
      <c r="B787" s="35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>
      <c r="A788" s="34"/>
      <c r="B788" s="35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>
      <c r="A789" s="34"/>
      <c r="B789" s="35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>
      <c r="A790" s="34"/>
      <c r="B790" s="35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>
      <c r="A791" s="34"/>
      <c r="B791" s="35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>
      <c r="A792" s="34"/>
      <c r="B792" s="35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>
      <c r="A793" s="34"/>
      <c r="B793" s="35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>
      <c r="A794" s="34"/>
      <c r="B794" s="35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>
      <c r="A795" s="34"/>
      <c r="B795" s="35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>
      <c r="A796" s="34"/>
      <c r="B796" s="35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>
      <c r="A797" s="34"/>
      <c r="B797" s="35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>
      <c r="A798" s="34"/>
      <c r="B798" s="35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>
      <c r="A799" s="34"/>
      <c r="B799" s="35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>
      <c r="A800" s="34"/>
      <c r="B800" s="35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>
      <c r="A801" s="34"/>
      <c r="B801" s="35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>
      <c r="A802" s="34"/>
      <c r="B802" s="35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>
      <c r="A803" s="34"/>
      <c r="B803" s="35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>
      <c r="A804" s="34"/>
      <c r="B804" s="35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>
      <c r="A805" s="34"/>
      <c r="B805" s="35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>
      <c r="A806" s="34"/>
      <c r="B806" s="35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>
      <c r="A807" s="34"/>
      <c r="B807" s="35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>
      <c r="A808" s="34"/>
      <c r="B808" s="35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>
      <c r="A809" s="34"/>
      <c r="B809" s="35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>
      <c r="A810" s="34"/>
      <c r="B810" s="35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>
      <c r="A811" s="34"/>
      <c r="B811" s="35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>
      <c r="A812" s="34"/>
      <c r="B812" s="35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>
      <c r="A813" s="34"/>
      <c r="B813" s="35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>
      <c r="A814" s="34"/>
      <c r="B814" s="35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>
      <c r="A815" s="34"/>
      <c r="B815" s="35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>
      <c r="A816" s="34"/>
      <c r="B816" s="35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>
      <c r="A817" s="34"/>
      <c r="B817" s="35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>
      <c r="A818" s="34"/>
      <c r="B818" s="35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>
      <c r="A819" s="34"/>
      <c r="B819" s="35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>
      <c r="A820" s="34"/>
      <c r="B820" s="35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>
      <c r="A821" s="34"/>
      <c r="B821" s="35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>
      <c r="A822" s="34"/>
      <c r="B822" s="35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>
      <c r="A823" s="34"/>
      <c r="B823" s="35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>
      <c r="A824" s="34"/>
      <c r="B824" s="35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>
      <c r="A825" s="34"/>
      <c r="B825" s="35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>
      <c r="A826" s="34"/>
      <c r="B826" s="35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>
      <c r="A827" s="34"/>
      <c r="B827" s="35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>
      <c r="A828" s="34"/>
      <c r="B828" s="35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>
      <c r="A829" s="34"/>
      <c r="B829" s="35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>
      <c r="A830" s="34"/>
      <c r="B830" s="35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>
      <c r="A831" s="34"/>
      <c r="B831" s="35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>
      <c r="A832" s="34"/>
      <c r="B832" s="35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>
      <c r="A833" s="34"/>
      <c r="B833" s="35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>
      <c r="A834" s="34"/>
      <c r="B834" s="35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>
      <c r="A835" s="34"/>
      <c r="B835" s="35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>
      <c r="A836" s="34"/>
      <c r="B836" s="35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>
      <c r="A837" s="34"/>
      <c r="B837" s="35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>
      <c r="A838" s="34"/>
      <c r="B838" s="35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>
      <c r="A839" s="34"/>
      <c r="B839" s="35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>
      <c r="A840" s="34"/>
      <c r="B840" s="35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>
      <c r="A841" s="34"/>
      <c r="B841" s="35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>
      <c r="A842" s="34"/>
      <c r="B842" s="35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>
      <c r="A843" s="34"/>
      <c r="B843" s="35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>
      <c r="A844" s="34"/>
      <c r="B844" s="35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>
      <c r="A845" s="34"/>
      <c r="B845" s="35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>
      <c r="A846" s="34"/>
      <c r="B846" s="35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>
      <c r="A847" s="34"/>
      <c r="B847" s="35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>
      <c r="A848" s="34"/>
      <c r="B848" s="35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>
      <c r="A849" s="34"/>
      <c r="B849" s="35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>
      <c r="A850" s="34"/>
      <c r="B850" s="35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>
      <c r="A851" s="34"/>
      <c r="B851" s="35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>
      <c r="A852" s="34"/>
      <c r="B852" s="35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>
      <c r="A853" s="34"/>
      <c r="B853" s="35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>
      <c r="A854" s="34"/>
      <c r="B854" s="35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>
      <c r="A855" s="34"/>
      <c r="B855" s="35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>
      <c r="A856" s="34"/>
      <c r="B856" s="35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>
      <c r="A857" s="34"/>
      <c r="B857" s="35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>
      <c r="A858" s="34"/>
      <c r="B858" s="35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>
      <c r="A859" s="34"/>
      <c r="B859" s="35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>
      <c r="A860" s="34"/>
      <c r="B860" s="35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>
      <c r="A861" s="34"/>
      <c r="B861" s="35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>
      <c r="A862" s="34"/>
      <c r="B862" s="35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>
      <c r="A863" s="34"/>
      <c r="B863" s="35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>
      <c r="A864" s="34"/>
      <c r="B864" s="35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>
      <c r="A865" s="34"/>
      <c r="B865" s="35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>
      <c r="A866" s="34"/>
      <c r="B866" s="35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>
      <c r="A867" s="34"/>
      <c r="B867" s="35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>
      <c r="A868" s="34"/>
      <c r="B868" s="35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>
      <c r="A869" s="34"/>
      <c r="B869" s="35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>
      <c r="A870" s="34"/>
      <c r="B870" s="35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>
      <c r="A871" s="34"/>
      <c r="B871" s="35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>
      <c r="A872" s="34"/>
      <c r="B872" s="35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>
      <c r="A873" s="34"/>
      <c r="B873" s="35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>
      <c r="A874" s="34"/>
      <c r="B874" s="35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>
      <c r="A875" s="34"/>
      <c r="B875" s="35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>
      <c r="A876" s="34"/>
      <c r="B876" s="35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>
      <c r="A877" s="34"/>
      <c r="B877" s="35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>
      <c r="A878" s="34"/>
      <c r="B878" s="35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>
      <c r="A879" s="34"/>
      <c r="B879" s="35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>
      <c r="A880" s="34"/>
      <c r="B880" s="35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>
      <c r="A881" s="34"/>
      <c r="B881" s="35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>
      <c r="A882" s="34"/>
      <c r="B882" s="35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>
      <c r="A883" s="34"/>
      <c r="B883" s="35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>
      <c r="A884" s="34"/>
      <c r="B884" s="35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>
      <c r="A885" s="34"/>
      <c r="B885" s="35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>
      <c r="A886" s="34"/>
      <c r="B886" s="35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>
      <c r="A887" s="34"/>
      <c r="B887" s="35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>
      <c r="A888" s="34"/>
      <c r="B888" s="35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>
      <c r="A889" s="34"/>
      <c r="B889" s="35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>
      <c r="A890" s="34"/>
      <c r="B890" s="35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>
      <c r="A891" s="34"/>
      <c r="B891" s="35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>
      <c r="A892" s="34"/>
      <c r="B892" s="35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>
      <c r="A893" s="34"/>
      <c r="B893" s="35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>
      <c r="A894" s="34"/>
      <c r="B894" s="35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>
      <c r="A895" s="34"/>
      <c r="B895" s="35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>
      <c r="A896" s="34"/>
      <c r="B896" s="35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>
      <c r="A897" s="34"/>
      <c r="B897" s="35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>
      <c r="A898" s="34"/>
      <c r="B898" s="35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>
      <c r="A899" s="34"/>
      <c r="B899" s="35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>
      <c r="A900" s="34"/>
      <c r="B900" s="35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>
      <c r="A901" s="34"/>
      <c r="B901" s="35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>
      <c r="A902" s="34"/>
      <c r="B902" s="35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>
      <c r="A903" s="34"/>
      <c r="B903" s="35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>
      <c r="A904" s="34"/>
      <c r="B904" s="35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>
      <c r="A905" s="34"/>
      <c r="B905" s="35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>
      <c r="A906" s="34"/>
      <c r="B906" s="35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>
      <c r="A907" s="34"/>
      <c r="B907" s="35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>
      <c r="A908" s="34"/>
      <c r="B908" s="35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>
      <c r="A909" s="34"/>
      <c r="B909" s="35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>
      <c r="A910" s="34"/>
      <c r="B910" s="35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>
      <c r="A911" s="34"/>
      <c r="B911" s="35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>
      <c r="A912" s="34"/>
      <c r="B912" s="35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>
      <c r="A913" s="34"/>
      <c r="B913" s="35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>
      <c r="A914" s="34"/>
      <c r="B914" s="35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>
      <c r="A915" s="34"/>
      <c r="B915" s="35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>
      <c r="A916" s="34"/>
      <c r="B916" s="35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>
      <c r="A917" s="34"/>
      <c r="B917" s="35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>
      <c r="A918" s="34"/>
      <c r="B918" s="35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>
      <c r="A919" s="34"/>
      <c r="B919" s="35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>
      <c r="A920" s="34"/>
      <c r="B920" s="35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>
      <c r="A921" s="34"/>
      <c r="B921" s="35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>
      <c r="A922" s="34"/>
      <c r="B922" s="35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>
      <c r="A923" s="34"/>
      <c r="B923" s="35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>
      <c r="A924" s="34"/>
      <c r="B924" s="35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>
      <c r="A925" s="34"/>
      <c r="B925" s="35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>
      <c r="A926" s="34"/>
      <c r="B926" s="35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>
      <c r="A927" s="34"/>
      <c r="B927" s="35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>
      <c r="A928" s="34"/>
      <c r="B928" s="35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>
      <c r="A929" s="34"/>
      <c r="B929" s="35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>
      <c r="A930" s="34"/>
      <c r="B930" s="35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>
      <c r="A931" s="34"/>
      <c r="B931" s="35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>
      <c r="A932" s="34"/>
      <c r="B932" s="35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>
      <c r="A933" s="34"/>
      <c r="B933" s="35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>
      <c r="A934" s="34"/>
      <c r="B934" s="35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>
      <c r="A935" s="34"/>
      <c r="B935" s="35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>
      <c r="A936" s="34"/>
      <c r="B936" s="35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>
      <c r="A937" s="34"/>
      <c r="B937" s="35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>
      <c r="A938" s="34"/>
      <c r="B938" s="35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>
      <c r="A939" s="34"/>
      <c r="B939" s="35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>
      <c r="A940" s="34"/>
      <c r="B940" s="35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>
      <c r="A941" s="34"/>
      <c r="B941" s="35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>
      <c r="A942" s="34"/>
      <c r="B942" s="35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>
      <c r="A943" s="34"/>
      <c r="B943" s="35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>
      <c r="A944" s="34"/>
      <c r="B944" s="35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>
      <c r="A945" s="34"/>
      <c r="B945" s="35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>
      <c r="A946" s="34"/>
      <c r="B946" s="35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>
      <c r="A947" s="34"/>
      <c r="B947" s="35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>
      <c r="A948" s="34"/>
      <c r="B948" s="35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>
      <c r="A949" s="34"/>
      <c r="B949" s="35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>
      <c r="A950" s="34"/>
      <c r="B950" s="35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>
      <c r="A951" s="34"/>
      <c r="B951" s="35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>
      <c r="A952" s="34"/>
      <c r="B952" s="35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>
      <c r="A953" s="34"/>
      <c r="B953" s="35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>
      <c r="A954" s="34"/>
      <c r="B954" s="35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>
      <c r="A955" s="34"/>
      <c r="B955" s="35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>
      <c r="A956" s="34"/>
      <c r="B956" s="35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>
      <c r="A957" s="34"/>
      <c r="B957" s="35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>
      <c r="A958" s="34"/>
      <c r="B958" s="35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>
      <c r="A959" s="34"/>
      <c r="B959" s="35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>
      <c r="A960" s="34"/>
      <c r="B960" s="35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>
      <c r="A961" s="34"/>
      <c r="B961" s="35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>
      <c r="A962" s="34"/>
      <c r="B962" s="35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>
      <c r="A963" s="34"/>
      <c r="B963" s="35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>
      <c r="A964" s="34"/>
      <c r="B964" s="35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>
      <c r="A965" s="34"/>
      <c r="B965" s="35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>
      <c r="A966" s="34"/>
      <c r="B966" s="35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>
      <c r="A967" s="34"/>
      <c r="B967" s="35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>
      <c r="A968" s="34"/>
      <c r="B968" s="35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>
      <c r="A969" s="34"/>
      <c r="B969" s="35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>
      <c r="A970" s="34"/>
      <c r="B970" s="35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>
      <c r="A971" s="34"/>
      <c r="B971" s="35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>
      <c r="A972" s="34"/>
      <c r="B972" s="35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>
      <c r="A973" s="34"/>
      <c r="B973" s="35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>
      <c r="A974" s="34"/>
      <c r="B974" s="35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>
      <c r="A975" s="34"/>
      <c r="B975" s="35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>
      <c r="A976" s="34"/>
      <c r="B976" s="35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>
      <c r="A977" s="34"/>
      <c r="B977" s="35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>
      <c r="A978" s="34"/>
      <c r="B978" s="35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>
      <c r="A979" s="34"/>
      <c r="B979" s="35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>
      <c r="A980" s="34"/>
      <c r="B980" s="35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>
      <c r="A981" s="34"/>
      <c r="B981" s="35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>
      <c r="A982" s="34"/>
      <c r="B982" s="35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>
      <c r="A983" s="34"/>
      <c r="B983" s="35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>
      <c r="A984" s="34"/>
      <c r="B984" s="35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>
      <c r="A985" s="34"/>
      <c r="B985" s="35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>
      <c r="A986" s="34"/>
      <c r="B986" s="35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>
      <c r="A987" s="34"/>
      <c r="B987" s="35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>
      <c r="A988" s="34"/>
      <c r="B988" s="35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>
      <c r="A989" s="34"/>
      <c r="B989" s="35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>
      <c r="A990" s="34"/>
      <c r="B990" s="35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>
      <c r="A991" s="34"/>
      <c r="B991" s="35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>
      <c r="A992" s="34"/>
      <c r="B992" s="35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5.75" customHeight="1">
      <c r="A993" s="34"/>
      <c r="B993" s="35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5.75" customHeight="1">
      <c r="A994" s="34"/>
      <c r="B994" s="35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5.75" customHeight="1">
      <c r="A995" s="34"/>
      <c r="B995" s="35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5.75" customHeight="1">
      <c r="A996" s="34"/>
      <c r="B996" s="35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5.75" customHeight="1">
      <c r="A997" s="34"/>
      <c r="B997" s="35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5.75" customHeight="1">
      <c r="A998" s="34"/>
      <c r="B998" s="35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5.75" customHeight="1">
      <c r="A999" s="34"/>
      <c r="B999" s="35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5.75" customHeight="1">
      <c r="A1000" s="34"/>
      <c r="B1000" s="35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8">
    <mergeCell ref="A1:N1"/>
    <mergeCell ref="E5:E7"/>
    <mergeCell ref="F5:F7"/>
    <mergeCell ref="G5:G7"/>
    <mergeCell ref="K5:K15"/>
    <mergeCell ref="E8:E15"/>
    <mergeCell ref="F8:F15"/>
    <mergeCell ref="G8:G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Equipo de Trabajo + Admon</vt:lpstr>
      <vt:lpstr>Viaticos + Tiquetes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Lucia Tarazona Moreno</dc:creator>
  <cp:lastModifiedBy>Maria Camila Arias Medina</cp:lastModifiedBy>
  <dcterms:created xsi:type="dcterms:W3CDTF">2024-05-09T05:45:54Z</dcterms:created>
  <dcterms:modified xsi:type="dcterms:W3CDTF">2024-06-28T17:58:12Z</dcterms:modified>
</cp:coreProperties>
</file>